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Прил 19" sheetId="1" r:id="rId1"/>
  </sheets>
  <definedNames>
    <definedName name="_xlnm.Print_Titles" localSheetId="0">'Прил 19'!$5:$7</definedName>
    <definedName name="_xlnm.Print_Area" localSheetId="0">'Прил 19'!$A$1:$V$75</definedName>
  </definedNames>
  <calcPr fullCalcOnLoad="1"/>
</workbook>
</file>

<file path=xl/sharedStrings.xml><?xml version="1.0" encoding="utf-8"?>
<sst xmlns="http://schemas.openxmlformats.org/spreadsheetml/2006/main" count="141" uniqueCount="85">
  <si>
    <t>с нарушением сроков УПК РФ</t>
  </si>
  <si>
    <t>Стабильность приговоров</t>
  </si>
  <si>
    <t>Рассмотрено</t>
  </si>
  <si>
    <t>Уголовные дела</t>
  </si>
  <si>
    <t>Гражданские дела</t>
  </si>
  <si>
    <t>с нарушением сроков ГПК РФ</t>
  </si>
  <si>
    <t>с нарушением сроков скрыть</t>
  </si>
  <si>
    <t>с нарушением сроков ГПК скрыть</t>
  </si>
  <si>
    <t xml:space="preserve">СУ № 1 Алатырского </t>
  </si>
  <si>
    <t xml:space="preserve">СУ № 1 Аликовского </t>
  </si>
  <si>
    <t xml:space="preserve">СУ № 1 Батыревского </t>
  </si>
  <si>
    <t xml:space="preserve">СУ № 2 Батыревского </t>
  </si>
  <si>
    <t xml:space="preserve">СУ № 1 Вурнарского </t>
  </si>
  <si>
    <t xml:space="preserve">СУ № 2 Вурнарского </t>
  </si>
  <si>
    <t xml:space="preserve">СУ № 1 Ибресинского </t>
  </si>
  <si>
    <t xml:space="preserve">СУ № 1 Канашского </t>
  </si>
  <si>
    <t xml:space="preserve">СУ № 2 Канашского </t>
  </si>
  <si>
    <t xml:space="preserve">СУ № 1 Козловского </t>
  </si>
  <si>
    <t xml:space="preserve">СУ № 1 Комсомольского </t>
  </si>
  <si>
    <t xml:space="preserve">СУ № 1 Красноармейского </t>
  </si>
  <si>
    <t xml:space="preserve">СУ № 1 Красночетайского </t>
  </si>
  <si>
    <t xml:space="preserve">СУ № 1 Марпосадского </t>
  </si>
  <si>
    <t xml:space="preserve">СУ № 1 Моргаушского </t>
  </si>
  <si>
    <t xml:space="preserve">СУ № 1 Порецкого </t>
  </si>
  <si>
    <t xml:space="preserve">СУ № 1 Урмарского </t>
  </si>
  <si>
    <t xml:space="preserve">СУ № 1 Цивильского </t>
  </si>
  <si>
    <t xml:space="preserve">СУ № 2 Цивильского </t>
  </si>
  <si>
    <t xml:space="preserve">СУ № 1 Чебоксарского </t>
  </si>
  <si>
    <t xml:space="preserve">СУ № 2 Чебоксарского </t>
  </si>
  <si>
    <t xml:space="preserve">СУ № 3 Чебоксарского </t>
  </si>
  <si>
    <t xml:space="preserve">СУ № 1 Шемуршинского </t>
  </si>
  <si>
    <t xml:space="preserve">СУ № 1 Шумерлинского </t>
  </si>
  <si>
    <t xml:space="preserve">СУ № 1 Ядринского </t>
  </si>
  <si>
    <t xml:space="preserve">СУ № 2 Ядринского </t>
  </si>
  <si>
    <t xml:space="preserve">СУ № 1 Яльчикского </t>
  </si>
  <si>
    <t xml:space="preserve">СУ № 1 Янтиковского </t>
  </si>
  <si>
    <t>СУ № 1 г. Алатырь</t>
  </si>
  <si>
    <t>СУ № 2 г. Алатырь</t>
  </si>
  <si>
    <t>СУ № 1 г. Канаш</t>
  </si>
  <si>
    <t>СУ № 2 г. Канаш</t>
  </si>
  <si>
    <t>СУ № 3 г. Канаш</t>
  </si>
  <si>
    <t>СУ № 1 г. Новочебоксарск</t>
  </si>
  <si>
    <t>СУ № 2 г. Новочебоксарск</t>
  </si>
  <si>
    <t>СУ № 3 г. Новочебоксарск</t>
  </si>
  <si>
    <t>СУ № 4 г. Новочебоксарск</t>
  </si>
  <si>
    <t>СУ № 5 г. Новочебоксарск</t>
  </si>
  <si>
    <t>СУ № 1 г. Шумерля</t>
  </si>
  <si>
    <t>СУ № 2 г. Шумерля</t>
  </si>
  <si>
    <t>По всем участкам республики</t>
  </si>
  <si>
    <t>№               п/п</t>
  </si>
  <si>
    <t>Наименование                                    судебных участков</t>
  </si>
  <si>
    <t xml:space="preserve">СУ № 1 Калининского                          </t>
  </si>
  <si>
    <t xml:space="preserve">СУ № 2 Калининского                          </t>
  </si>
  <si>
    <t xml:space="preserve">СУ № 3 Калининского                          </t>
  </si>
  <si>
    <t xml:space="preserve">СУ № 4 Калининского                         </t>
  </si>
  <si>
    <t xml:space="preserve">СУ № 5 Калининского                           </t>
  </si>
  <si>
    <t xml:space="preserve">СУ № 6 Калининского                           </t>
  </si>
  <si>
    <t xml:space="preserve">СУ № 7 Калининского                           </t>
  </si>
  <si>
    <t xml:space="preserve">СУ № 1 Ленинского                                 </t>
  </si>
  <si>
    <t xml:space="preserve">СУ № 2 Ленинского                            </t>
  </si>
  <si>
    <t xml:space="preserve">СУ № 3 Ленинского                              </t>
  </si>
  <si>
    <t xml:space="preserve">СУ № 4 Ленинского                              </t>
  </si>
  <si>
    <t xml:space="preserve">СУ № 5 Ленинского                           </t>
  </si>
  <si>
    <t xml:space="preserve">СУ № 6 Ленинского                          </t>
  </si>
  <si>
    <t xml:space="preserve">СУ № 1 Московского                          </t>
  </si>
  <si>
    <t xml:space="preserve">СУ № 2 Московского                        </t>
  </si>
  <si>
    <t xml:space="preserve">СУ № 3 Московского                       </t>
  </si>
  <si>
    <t xml:space="preserve">СУ № 4 Московского                    </t>
  </si>
  <si>
    <t xml:space="preserve">СУ № 5 Московского                         </t>
  </si>
  <si>
    <t xml:space="preserve">СУ № 6 Московского                          </t>
  </si>
  <si>
    <t xml:space="preserve">СУ № 7 Московского                          </t>
  </si>
  <si>
    <t>Исп. Баранова, т. 62-85-29</t>
  </si>
  <si>
    <t>Нагрузка                                                 на одного судью                                                        в месяц</t>
  </si>
  <si>
    <t>Нагрузка                                                        на одного судью                                                         в месяц</t>
  </si>
  <si>
    <t>Стабильность                                         решений</t>
  </si>
  <si>
    <t>Приложение 19</t>
  </si>
  <si>
    <t>СУ № 6 г. Новочебоксарск</t>
  </si>
  <si>
    <t>-</t>
  </si>
  <si>
    <t xml:space="preserve">СУ № 2 Моргаушского </t>
  </si>
  <si>
    <t xml:space="preserve">СУ № 8 Калининского                           </t>
  </si>
  <si>
    <t xml:space="preserve">СУ № 7 Ленинского                           </t>
  </si>
  <si>
    <t xml:space="preserve">СУ № 8 Ленинского                          </t>
  </si>
  <si>
    <t xml:space="preserve">СУ № 8 Московского                          </t>
  </si>
  <si>
    <t xml:space="preserve">СУ № 9 Московского                          </t>
  </si>
  <si>
    <t>ПОКАЗАТЕЛИ РАБОТЫ МИРОВЫХ СУДЕЙ ЧУВАШСКОЙ РЕСПУБЛИКИ                                                                                                                                   В 2007 И 2008 ГОДАХ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</si>
</sst>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11">
    <font>
      <sz val="10"/>
      <name val="Arial Cyr"/>
      <family val="0"/>
    </font>
    <font>
      <b/>
      <sz val="10"/>
      <name val="Arial Cyr"/>
      <family val="2"/>
    </font>
    <font>
      <i/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0"/>
      <name val="Arial Cyr"/>
      <family val="2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165" fontId="3" fillId="3" borderId="19" xfId="0" applyNumberFormat="1" applyFont="1" applyFill="1" applyBorder="1" applyAlignment="1">
      <alignment horizontal="center" vertical="center" wrapText="1"/>
    </xf>
    <xf numFmtId="165" fontId="4" fillId="2" borderId="2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164" fontId="3" fillId="3" borderId="21" xfId="0" applyNumberFormat="1" applyFont="1" applyFill="1" applyBorder="1" applyAlignment="1">
      <alignment horizontal="center" vertical="center" wrapText="1"/>
    </xf>
    <xf numFmtId="165" fontId="3" fillId="3" borderId="21" xfId="0" applyNumberFormat="1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3" fontId="3" fillId="3" borderId="22" xfId="0" applyNumberFormat="1" applyFont="1" applyFill="1" applyBorder="1" applyAlignment="1">
      <alignment horizontal="center" vertical="center" wrapText="1"/>
    </xf>
    <xf numFmtId="3" fontId="3" fillId="3" borderId="21" xfId="0" applyNumberFormat="1" applyFont="1" applyFill="1" applyBorder="1" applyAlignment="1">
      <alignment horizontal="center" vertical="center" wrapText="1"/>
    </xf>
    <xf numFmtId="165" fontId="3" fillId="3" borderId="25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165" fontId="3" fillId="0" borderId="25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abSelected="1" zoomScale="60" zoomScaleNormal="60" workbookViewId="0" topLeftCell="A1">
      <selection activeCell="A3" sqref="A3:V3"/>
    </sheetView>
  </sheetViews>
  <sheetFormatPr defaultColWidth="9.00390625" defaultRowHeight="12.75"/>
  <cols>
    <col min="1" max="1" width="5.75390625" style="0" customWidth="1"/>
    <col min="2" max="2" width="32.00390625" style="1" customWidth="1"/>
    <col min="3" max="4" width="12.25390625" style="1" customWidth="1"/>
    <col min="5" max="6" width="12.25390625" style="1" hidden="1" customWidth="1"/>
    <col min="7" max="14" width="12.25390625" style="1" customWidth="1"/>
    <col min="15" max="16" width="12.25390625" style="1" hidden="1" customWidth="1"/>
    <col min="17" max="21" width="12.25390625" style="1" customWidth="1"/>
    <col min="22" max="22" width="12.25390625" style="52" customWidth="1"/>
    <col min="23" max="25" width="9.125" style="1" customWidth="1"/>
  </cols>
  <sheetData>
    <row r="1" spans="1:22" ht="24.75" customHeight="1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24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ht="49.5" customHeight="1">
      <c r="A3" s="87" t="s">
        <v>84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ht="24.75" customHeight="1" thickBot="1"/>
    <row r="5" spans="1:25" s="3" customFormat="1" ht="19.5" customHeight="1">
      <c r="A5" s="91" t="s">
        <v>49</v>
      </c>
      <c r="B5" s="94" t="s">
        <v>50</v>
      </c>
      <c r="C5" s="84" t="s">
        <v>3</v>
      </c>
      <c r="D5" s="85"/>
      <c r="E5" s="85"/>
      <c r="F5" s="85"/>
      <c r="G5" s="85"/>
      <c r="H5" s="85"/>
      <c r="I5" s="85"/>
      <c r="J5" s="85"/>
      <c r="K5" s="85"/>
      <c r="L5" s="86"/>
      <c r="M5" s="99" t="s">
        <v>4</v>
      </c>
      <c r="N5" s="100"/>
      <c r="O5" s="100"/>
      <c r="P5" s="100"/>
      <c r="Q5" s="100"/>
      <c r="R5" s="100"/>
      <c r="S5" s="100"/>
      <c r="T5" s="100"/>
      <c r="U5" s="100"/>
      <c r="V5" s="101"/>
      <c r="W5" s="25"/>
      <c r="X5" s="2"/>
      <c r="Y5" s="2"/>
    </row>
    <row r="6" spans="1:25" s="3" customFormat="1" ht="45.75" customHeight="1">
      <c r="A6" s="92"/>
      <c r="B6" s="95"/>
      <c r="C6" s="88" t="s">
        <v>2</v>
      </c>
      <c r="D6" s="89"/>
      <c r="E6" s="90" t="s">
        <v>6</v>
      </c>
      <c r="F6" s="90"/>
      <c r="G6" s="89" t="s">
        <v>0</v>
      </c>
      <c r="H6" s="89"/>
      <c r="I6" s="89" t="s">
        <v>72</v>
      </c>
      <c r="J6" s="89"/>
      <c r="K6" s="97" t="s">
        <v>1</v>
      </c>
      <c r="L6" s="98"/>
      <c r="M6" s="88" t="s">
        <v>2</v>
      </c>
      <c r="N6" s="89"/>
      <c r="O6" s="90" t="s">
        <v>7</v>
      </c>
      <c r="P6" s="90"/>
      <c r="Q6" s="89" t="s">
        <v>5</v>
      </c>
      <c r="R6" s="89"/>
      <c r="S6" s="89" t="s">
        <v>73</v>
      </c>
      <c r="T6" s="97"/>
      <c r="U6" s="89" t="s">
        <v>74</v>
      </c>
      <c r="V6" s="102"/>
      <c r="W6" s="2"/>
      <c r="X6" s="2"/>
      <c r="Y6" s="2"/>
    </row>
    <row r="7" spans="1:25" s="3" customFormat="1" ht="30.75" customHeight="1" thickBot="1">
      <c r="A7" s="93"/>
      <c r="B7" s="96"/>
      <c r="C7" s="33">
        <v>2008</v>
      </c>
      <c r="D7" s="34">
        <v>2007</v>
      </c>
      <c r="E7" s="34">
        <v>2008</v>
      </c>
      <c r="F7" s="34">
        <v>2007</v>
      </c>
      <c r="G7" s="34">
        <v>2008</v>
      </c>
      <c r="H7" s="34">
        <v>2007</v>
      </c>
      <c r="I7" s="34">
        <v>2008</v>
      </c>
      <c r="J7" s="34">
        <v>2007</v>
      </c>
      <c r="K7" s="43">
        <v>2008</v>
      </c>
      <c r="L7" s="35">
        <v>2007</v>
      </c>
      <c r="M7" s="33">
        <v>2008</v>
      </c>
      <c r="N7" s="34">
        <v>2007</v>
      </c>
      <c r="O7" s="34">
        <v>2008</v>
      </c>
      <c r="P7" s="34">
        <v>2007</v>
      </c>
      <c r="Q7" s="34">
        <v>2008</v>
      </c>
      <c r="R7" s="34">
        <v>2007</v>
      </c>
      <c r="S7" s="34">
        <v>2008</v>
      </c>
      <c r="T7" s="36">
        <v>2007</v>
      </c>
      <c r="U7" s="34">
        <v>2008</v>
      </c>
      <c r="V7" s="82">
        <v>2007</v>
      </c>
      <c r="W7" s="2"/>
      <c r="X7" s="2"/>
      <c r="Y7" s="2"/>
    </row>
    <row r="8" spans="1:25" s="24" customFormat="1" ht="19.5" customHeight="1">
      <c r="A8" s="26">
        <v>1</v>
      </c>
      <c r="B8" s="27" t="s">
        <v>8</v>
      </c>
      <c r="C8" s="28">
        <v>80</v>
      </c>
      <c r="D8" s="29">
        <v>112</v>
      </c>
      <c r="E8" s="29">
        <v>4</v>
      </c>
      <c r="F8" s="29">
        <v>0</v>
      </c>
      <c r="G8" s="30">
        <f>E8/C8</f>
        <v>0.05</v>
      </c>
      <c r="H8" s="30">
        <f>F8/D8</f>
        <v>0</v>
      </c>
      <c r="I8" s="31">
        <f>C8/10.5</f>
        <v>7.619047619047619</v>
      </c>
      <c r="J8" s="31">
        <f>D8/10.5</f>
        <v>10.666666666666666</v>
      </c>
      <c r="K8" s="44">
        <v>0.944</v>
      </c>
      <c r="L8" s="32">
        <v>1</v>
      </c>
      <c r="M8" s="53">
        <v>1070</v>
      </c>
      <c r="N8" s="54">
        <v>1253</v>
      </c>
      <c r="O8" s="29">
        <v>7</v>
      </c>
      <c r="P8" s="29">
        <v>5</v>
      </c>
      <c r="Q8" s="30">
        <f>O8/M8</f>
        <v>0.0065420560747663555</v>
      </c>
      <c r="R8" s="30">
        <f>P8/N8</f>
        <v>0.0039904229848363925</v>
      </c>
      <c r="S8" s="31">
        <f>M8/10.5</f>
        <v>101.9047619047619</v>
      </c>
      <c r="T8" s="48">
        <f>N8/10.5</f>
        <v>119.33333333333333</v>
      </c>
      <c r="U8" s="30">
        <v>0.997</v>
      </c>
      <c r="V8" s="32">
        <v>0.999</v>
      </c>
      <c r="W8" s="23"/>
      <c r="X8" s="23"/>
      <c r="Y8" s="23"/>
    </row>
    <row r="9" spans="1:25" s="13" customFormat="1" ht="19.5" customHeight="1">
      <c r="A9" s="5">
        <v>2</v>
      </c>
      <c r="B9" s="6" t="s">
        <v>9</v>
      </c>
      <c r="C9" s="8">
        <v>123</v>
      </c>
      <c r="D9" s="7">
        <v>147</v>
      </c>
      <c r="E9" s="7"/>
      <c r="F9" s="7">
        <v>1</v>
      </c>
      <c r="G9" s="9">
        <f>E9/C9</f>
        <v>0</v>
      </c>
      <c r="H9" s="9">
        <f>F9/D9</f>
        <v>0.006802721088435374</v>
      </c>
      <c r="I9" s="10">
        <f aca="true" t="shared" si="0" ref="I9:I72">C9/10.5</f>
        <v>11.714285714285714</v>
      </c>
      <c r="J9" s="10">
        <f aca="true" t="shared" si="1" ref="J9:J72">D9/10.5</f>
        <v>14</v>
      </c>
      <c r="K9" s="45">
        <v>0.922</v>
      </c>
      <c r="L9" s="11">
        <v>0.839</v>
      </c>
      <c r="M9" s="55">
        <v>1284</v>
      </c>
      <c r="N9" s="56">
        <v>929</v>
      </c>
      <c r="O9" s="7"/>
      <c r="P9" s="7">
        <v>0</v>
      </c>
      <c r="Q9" s="9">
        <f aca="true" t="shared" si="2" ref="Q9:Q72">O9/M9</f>
        <v>0</v>
      </c>
      <c r="R9" s="9">
        <f aca="true" t="shared" si="3" ref="R9:R72">P9/N9</f>
        <v>0</v>
      </c>
      <c r="S9" s="10">
        <f aca="true" t="shared" si="4" ref="S9:S72">M9/10.5</f>
        <v>122.28571428571429</v>
      </c>
      <c r="T9" s="49">
        <f aca="true" t="shared" si="5" ref="T9:T72">N9/10.5</f>
        <v>88.47619047619048</v>
      </c>
      <c r="U9" s="9">
        <v>0.999</v>
      </c>
      <c r="V9" s="11">
        <v>0.999</v>
      </c>
      <c r="W9" s="12"/>
      <c r="X9" s="12"/>
      <c r="Y9" s="12"/>
    </row>
    <row r="10" spans="1:25" s="24" customFormat="1" ht="19.5" customHeight="1">
      <c r="A10" s="16">
        <v>3</v>
      </c>
      <c r="B10" s="17" t="s">
        <v>10</v>
      </c>
      <c r="C10" s="18">
        <v>107</v>
      </c>
      <c r="D10" s="19">
        <v>118</v>
      </c>
      <c r="E10" s="19"/>
      <c r="F10" s="19">
        <v>0</v>
      </c>
      <c r="G10" s="20">
        <f aca="true" t="shared" si="6" ref="G10:G73">E10/C10</f>
        <v>0</v>
      </c>
      <c r="H10" s="20">
        <f aca="true" t="shared" si="7" ref="H10:H72">F10/D10</f>
        <v>0</v>
      </c>
      <c r="I10" s="21">
        <f t="shared" si="0"/>
        <v>10.19047619047619</v>
      </c>
      <c r="J10" s="21">
        <f t="shared" si="1"/>
        <v>11.238095238095237</v>
      </c>
      <c r="K10" s="46">
        <v>0.98</v>
      </c>
      <c r="L10" s="22">
        <v>1</v>
      </c>
      <c r="M10" s="57">
        <v>873</v>
      </c>
      <c r="N10" s="58">
        <v>1037</v>
      </c>
      <c r="O10" s="19"/>
      <c r="P10" s="19">
        <v>0</v>
      </c>
      <c r="Q10" s="20">
        <f t="shared" si="2"/>
        <v>0</v>
      </c>
      <c r="R10" s="20">
        <f t="shared" si="3"/>
        <v>0</v>
      </c>
      <c r="S10" s="21">
        <f t="shared" si="4"/>
        <v>83.14285714285714</v>
      </c>
      <c r="T10" s="50">
        <f t="shared" si="5"/>
        <v>98.76190476190476</v>
      </c>
      <c r="U10" s="20">
        <v>1</v>
      </c>
      <c r="V10" s="22">
        <v>0.998</v>
      </c>
      <c r="W10" s="23"/>
      <c r="X10" s="23"/>
      <c r="Y10" s="23"/>
    </row>
    <row r="11" spans="1:25" s="13" customFormat="1" ht="19.5" customHeight="1">
      <c r="A11" s="5">
        <v>4</v>
      </c>
      <c r="B11" s="6" t="s">
        <v>11</v>
      </c>
      <c r="C11" s="8">
        <v>84</v>
      </c>
      <c r="D11" s="7">
        <v>78</v>
      </c>
      <c r="E11" s="7"/>
      <c r="F11" s="7">
        <v>0</v>
      </c>
      <c r="G11" s="9">
        <f t="shared" si="6"/>
        <v>0</v>
      </c>
      <c r="H11" s="9">
        <f t="shared" si="7"/>
        <v>0</v>
      </c>
      <c r="I11" s="10">
        <f t="shared" si="0"/>
        <v>8</v>
      </c>
      <c r="J11" s="10">
        <f t="shared" si="1"/>
        <v>7.428571428571429</v>
      </c>
      <c r="K11" s="45">
        <v>1</v>
      </c>
      <c r="L11" s="11">
        <v>0.962</v>
      </c>
      <c r="M11" s="55">
        <v>783</v>
      </c>
      <c r="N11" s="56">
        <v>651</v>
      </c>
      <c r="O11" s="7">
        <v>1</v>
      </c>
      <c r="P11" s="7">
        <v>0</v>
      </c>
      <c r="Q11" s="9">
        <f t="shared" si="2"/>
        <v>0.001277139208173691</v>
      </c>
      <c r="R11" s="9">
        <f t="shared" si="3"/>
        <v>0</v>
      </c>
      <c r="S11" s="10">
        <f t="shared" si="4"/>
        <v>74.57142857142857</v>
      </c>
      <c r="T11" s="49">
        <f t="shared" si="5"/>
        <v>62</v>
      </c>
      <c r="U11" s="9">
        <v>0.999</v>
      </c>
      <c r="V11" s="11">
        <v>0.997</v>
      </c>
      <c r="W11" s="12"/>
      <c r="X11" s="12"/>
      <c r="Y11" s="12"/>
    </row>
    <row r="12" spans="1:25" s="24" customFormat="1" ht="19.5" customHeight="1">
      <c r="A12" s="16">
        <v>5</v>
      </c>
      <c r="B12" s="17" t="s">
        <v>12</v>
      </c>
      <c r="C12" s="18">
        <v>109</v>
      </c>
      <c r="D12" s="19">
        <v>111</v>
      </c>
      <c r="E12" s="19"/>
      <c r="F12" s="19">
        <v>1</v>
      </c>
      <c r="G12" s="20">
        <f t="shared" si="6"/>
        <v>0</v>
      </c>
      <c r="H12" s="20">
        <f t="shared" si="7"/>
        <v>0.009009009009009009</v>
      </c>
      <c r="I12" s="21">
        <f t="shared" si="0"/>
        <v>10.380952380952381</v>
      </c>
      <c r="J12" s="21">
        <f t="shared" si="1"/>
        <v>10.571428571428571</v>
      </c>
      <c r="K12" s="46">
        <v>0.983</v>
      </c>
      <c r="L12" s="22">
        <v>1</v>
      </c>
      <c r="M12" s="57">
        <v>1208</v>
      </c>
      <c r="N12" s="58">
        <v>985</v>
      </c>
      <c r="O12" s="19"/>
      <c r="P12" s="19">
        <v>6</v>
      </c>
      <c r="Q12" s="20">
        <f t="shared" si="2"/>
        <v>0</v>
      </c>
      <c r="R12" s="20">
        <f t="shared" si="3"/>
        <v>0.006091370558375634</v>
      </c>
      <c r="S12" s="21">
        <f t="shared" si="4"/>
        <v>115.04761904761905</v>
      </c>
      <c r="T12" s="50">
        <f t="shared" si="5"/>
        <v>93.80952380952381</v>
      </c>
      <c r="U12" s="20">
        <v>0.997</v>
      </c>
      <c r="V12" s="22">
        <v>0.993</v>
      </c>
      <c r="W12" s="23"/>
      <c r="X12" s="23"/>
      <c r="Y12" s="23"/>
    </row>
    <row r="13" spans="1:25" s="13" customFormat="1" ht="19.5" customHeight="1">
      <c r="A13" s="5">
        <v>6</v>
      </c>
      <c r="B13" s="6" t="s">
        <v>13</v>
      </c>
      <c r="C13" s="8">
        <v>85</v>
      </c>
      <c r="D13" s="7">
        <v>94</v>
      </c>
      <c r="E13" s="7"/>
      <c r="F13" s="7">
        <v>0</v>
      </c>
      <c r="G13" s="9">
        <f t="shared" si="6"/>
        <v>0</v>
      </c>
      <c r="H13" s="9">
        <f t="shared" si="7"/>
        <v>0</v>
      </c>
      <c r="I13" s="10">
        <f t="shared" si="0"/>
        <v>8.095238095238095</v>
      </c>
      <c r="J13" s="10">
        <f t="shared" si="1"/>
        <v>8.952380952380953</v>
      </c>
      <c r="K13" s="45">
        <v>1</v>
      </c>
      <c r="L13" s="11">
        <v>0.978</v>
      </c>
      <c r="M13" s="55">
        <v>1237</v>
      </c>
      <c r="N13" s="56">
        <v>526</v>
      </c>
      <c r="O13" s="7"/>
      <c r="P13" s="7">
        <v>0</v>
      </c>
      <c r="Q13" s="9">
        <f t="shared" si="2"/>
        <v>0</v>
      </c>
      <c r="R13" s="9">
        <f t="shared" si="3"/>
        <v>0</v>
      </c>
      <c r="S13" s="10">
        <f t="shared" si="4"/>
        <v>117.80952380952381</v>
      </c>
      <c r="T13" s="49">
        <f t="shared" si="5"/>
        <v>50.095238095238095</v>
      </c>
      <c r="U13" s="9">
        <v>0.999</v>
      </c>
      <c r="V13" s="11">
        <v>1</v>
      </c>
      <c r="W13" s="12"/>
      <c r="X13" s="12"/>
      <c r="Y13" s="12"/>
    </row>
    <row r="14" spans="1:25" s="24" customFormat="1" ht="19.5" customHeight="1">
      <c r="A14" s="16">
        <v>7</v>
      </c>
      <c r="B14" s="17" t="s">
        <v>14</v>
      </c>
      <c r="C14" s="18">
        <v>131</v>
      </c>
      <c r="D14" s="19">
        <v>147</v>
      </c>
      <c r="E14" s="19"/>
      <c r="F14" s="19">
        <v>0</v>
      </c>
      <c r="G14" s="20">
        <f t="shared" si="6"/>
        <v>0</v>
      </c>
      <c r="H14" s="20">
        <f t="shared" si="7"/>
        <v>0</v>
      </c>
      <c r="I14" s="21">
        <f t="shared" si="0"/>
        <v>12.476190476190476</v>
      </c>
      <c r="J14" s="21">
        <f t="shared" si="1"/>
        <v>14</v>
      </c>
      <c r="K14" s="46">
        <v>1</v>
      </c>
      <c r="L14" s="22">
        <v>0.964</v>
      </c>
      <c r="M14" s="57">
        <v>2236</v>
      </c>
      <c r="N14" s="58">
        <v>1046</v>
      </c>
      <c r="O14" s="19">
        <v>8</v>
      </c>
      <c r="P14" s="19">
        <v>15</v>
      </c>
      <c r="Q14" s="20">
        <f t="shared" si="2"/>
        <v>0.0035778175313059034</v>
      </c>
      <c r="R14" s="20">
        <f t="shared" si="3"/>
        <v>0.014340344168260038</v>
      </c>
      <c r="S14" s="21">
        <f t="shared" si="4"/>
        <v>212.95238095238096</v>
      </c>
      <c r="T14" s="50">
        <f t="shared" si="5"/>
        <v>99.61904761904762</v>
      </c>
      <c r="U14" s="20">
        <v>1</v>
      </c>
      <c r="V14" s="22">
        <v>1</v>
      </c>
      <c r="W14" s="23"/>
      <c r="X14" s="23"/>
      <c r="Y14" s="23"/>
    </row>
    <row r="15" spans="1:25" s="13" customFormat="1" ht="19.5" customHeight="1">
      <c r="A15" s="5">
        <v>8</v>
      </c>
      <c r="B15" s="6" t="s">
        <v>15</v>
      </c>
      <c r="C15" s="8">
        <v>124</v>
      </c>
      <c r="D15" s="7">
        <v>95</v>
      </c>
      <c r="E15" s="7"/>
      <c r="F15" s="7">
        <v>0</v>
      </c>
      <c r="G15" s="9">
        <f t="shared" si="6"/>
        <v>0</v>
      </c>
      <c r="H15" s="9">
        <f t="shared" si="7"/>
        <v>0</v>
      </c>
      <c r="I15" s="10">
        <f t="shared" si="0"/>
        <v>11.80952380952381</v>
      </c>
      <c r="J15" s="10">
        <f t="shared" si="1"/>
        <v>9.047619047619047</v>
      </c>
      <c r="K15" s="45">
        <v>1</v>
      </c>
      <c r="L15" s="11">
        <v>1</v>
      </c>
      <c r="M15" s="55">
        <v>738</v>
      </c>
      <c r="N15" s="56">
        <v>430</v>
      </c>
      <c r="O15" s="7"/>
      <c r="P15" s="7">
        <v>0</v>
      </c>
      <c r="Q15" s="9">
        <f t="shared" si="2"/>
        <v>0</v>
      </c>
      <c r="R15" s="9">
        <f t="shared" si="3"/>
        <v>0</v>
      </c>
      <c r="S15" s="10">
        <f t="shared" si="4"/>
        <v>70.28571428571429</v>
      </c>
      <c r="T15" s="49">
        <f t="shared" si="5"/>
        <v>40.95238095238095</v>
      </c>
      <c r="U15" s="9">
        <v>1</v>
      </c>
      <c r="V15" s="11">
        <v>1</v>
      </c>
      <c r="W15" s="12"/>
      <c r="X15" s="12"/>
      <c r="Y15" s="12"/>
    </row>
    <row r="16" spans="1:25" s="24" customFormat="1" ht="19.5" customHeight="1">
      <c r="A16" s="16">
        <v>9</v>
      </c>
      <c r="B16" s="17" t="s">
        <v>16</v>
      </c>
      <c r="C16" s="18">
        <v>112</v>
      </c>
      <c r="D16" s="19">
        <v>136</v>
      </c>
      <c r="E16" s="19"/>
      <c r="F16" s="19">
        <v>0</v>
      </c>
      <c r="G16" s="20">
        <f t="shared" si="6"/>
        <v>0</v>
      </c>
      <c r="H16" s="20">
        <f t="shared" si="7"/>
        <v>0</v>
      </c>
      <c r="I16" s="21">
        <f t="shared" si="0"/>
        <v>10.666666666666666</v>
      </c>
      <c r="J16" s="21">
        <f t="shared" si="1"/>
        <v>12.952380952380953</v>
      </c>
      <c r="K16" s="46">
        <v>0.984</v>
      </c>
      <c r="L16" s="22">
        <v>0.973</v>
      </c>
      <c r="M16" s="57">
        <v>590</v>
      </c>
      <c r="N16" s="58">
        <v>509</v>
      </c>
      <c r="O16" s="19"/>
      <c r="P16" s="19">
        <v>0</v>
      </c>
      <c r="Q16" s="20">
        <f t="shared" si="2"/>
        <v>0</v>
      </c>
      <c r="R16" s="20">
        <f t="shared" si="3"/>
        <v>0</v>
      </c>
      <c r="S16" s="21">
        <f t="shared" si="4"/>
        <v>56.19047619047619</v>
      </c>
      <c r="T16" s="50">
        <f t="shared" si="5"/>
        <v>48.476190476190474</v>
      </c>
      <c r="U16" s="20">
        <v>1</v>
      </c>
      <c r="V16" s="22">
        <v>1</v>
      </c>
      <c r="W16" s="23"/>
      <c r="X16" s="23"/>
      <c r="Y16" s="23"/>
    </row>
    <row r="17" spans="1:25" s="13" customFormat="1" ht="19.5" customHeight="1">
      <c r="A17" s="5">
        <v>10</v>
      </c>
      <c r="B17" s="6" t="s">
        <v>17</v>
      </c>
      <c r="C17" s="8">
        <v>143</v>
      </c>
      <c r="D17" s="7">
        <v>137</v>
      </c>
      <c r="E17" s="7"/>
      <c r="F17" s="7">
        <v>0</v>
      </c>
      <c r="G17" s="9">
        <f t="shared" si="6"/>
        <v>0</v>
      </c>
      <c r="H17" s="9">
        <f t="shared" si="7"/>
        <v>0</v>
      </c>
      <c r="I17" s="10">
        <f t="shared" si="0"/>
        <v>13.619047619047619</v>
      </c>
      <c r="J17" s="10">
        <f t="shared" si="1"/>
        <v>13.047619047619047</v>
      </c>
      <c r="K17" s="45">
        <v>0.933</v>
      </c>
      <c r="L17" s="11">
        <v>0.936</v>
      </c>
      <c r="M17" s="55">
        <v>1701</v>
      </c>
      <c r="N17" s="56">
        <v>1615</v>
      </c>
      <c r="O17" s="7">
        <v>5</v>
      </c>
      <c r="P17" s="7">
        <v>4</v>
      </c>
      <c r="Q17" s="9">
        <f t="shared" si="2"/>
        <v>0.0029394473838918285</v>
      </c>
      <c r="R17" s="9">
        <f t="shared" si="3"/>
        <v>0.002476780185758514</v>
      </c>
      <c r="S17" s="10">
        <f t="shared" si="4"/>
        <v>162</v>
      </c>
      <c r="T17" s="49">
        <f t="shared" si="5"/>
        <v>153.8095238095238</v>
      </c>
      <c r="U17" s="9">
        <v>0.997</v>
      </c>
      <c r="V17" s="11">
        <v>0.999</v>
      </c>
      <c r="W17" s="12"/>
      <c r="X17" s="12"/>
      <c r="Y17" s="12"/>
    </row>
    <row r="18" spans="1:25" s="24" customFormat="1" ht="19.5" customHeight="1">
      <c r="A18" s="16">
        <v>11</v>
      </c>
      <c r="B18" s="17" t="s">
        <v>18</v>
      </c>
      <c r="C18" s="18">
        <v>90</v>
      </c>
      <c r="D18" s="19">
        <v>74</v>
      </c>
      <c r="E18" s="19"/>
      <c r="F18" s="19">
        <v>0</v>
      </c>
      <c r="G18" s="20">
        <f t="shared" si="6"/>
        <v>0</v>
      </c>
      <c r="H18" s="20">
        <f t="shared" si="7"/>
        <v>0</v>
      </c>
      <c r="I18" s="21">
        <f t="shared" si="0"/>
        <v>8.571428571428571</v>
      </c>
      <c r="J18" s="21">
        <f t="shared" si="1"/>
        <v>7.0476190476190474</v>
      </c>
      <c r="K18" s="46">
        <v>0.985</v>
      </c>
      <c r="L18" s="22">
        <v>0.911</v>
      </c>
      <c r="M18" s="57">
        <v>988</v>
      </c>
      <c r="N18" s="58">
        <v>1113</v>
      </c>
      <c r="O18" s="19"/>
      <c r="P18" s="19">
        <v>0</v>
      </c>
      <c r="Q18" s="20">
        <f t="shared" si="2"/>
        <v>0</v>
      </c>
      <c r="R18" s="20">
        <f t="shared" si="3"/>
        <v>0</v>
      </c>
      <c r="S18" s="21">
        <f t="shared" si="4"/>
        <v>94.0952380952381</v>
      </c>
      <c r="T18" s="50">
        <f t="shared" si="5"/>
        <v>106</v>
      </c>
      <c r="U18" s="20">
        <v>0.993</v>
      </c>
      <c r="V18" s="22">
        <v>0.999</v>
      </c>
      <c r="W18" s="23"/>
      <c r="X18" s="23"/>
      <c r="Y18" s="23"/>
    </row>
    <row r="19" spans="1:25" s="13" customFormat="1" ht="19.5" customHeight="1">
      <c r="A19" s="5">
        <v>12</v>
      </c>
      <c r="B19" s="6" t="s">
        <v>19</v>
      </c>
      <c r="C19" s="8">
        <v>162</v>
      </c>
      <c r="D19" s="7">
        <v>147</v>
      </c>
      <c r="E19" s="7"/>
      <c r="F19" s="7">
        <v>0</v>
      </c>
      <c r="G19" s="9">
        <f t="shared" si="6"/>
        <v>0</v>
      </c>
      <c r="H19" s="9">
        <f t="shared" si="7"/>
        <v>0</v>
      </c>
      <c r="I19" s="10">
        <f t="shared" si="0"/>
        <v>15.428571428571429</v>
      </c>
      <c r="J19" s="10">
        <f t="shared" si="1"/>
        <v>14</v>
      </c>
      <c r="K19" s="45">
        <v>0.944</v>
      </c>
      <c r="L19" s="11">
        <v>0.97</v>
      </c>
      <c r="M19" s="55">
        <v>787</v>
      </c>
      <c r="N19" s="56">
        <v>847</v>
      </c>
      <c r="O19" s="7">
        <v>2</v>
      </c>
      <c r="P19" s="7">
        <v>6</v>
      </c>
      <c r="Q19" s="9">
        <f t="shared" si="2"/>
        <v>0.0025412960609911056</v>
      </c>
      <c r="R19" s="9">
        <f t="shared" si="3"/>
        <v>0.0070838252656434475</v>
      </c>
      <c r="S19" s="10">
        <f t="shared" si="4"/>
        <v>74.95238095238095</v>
      </c>
      <c r="T19" s="49">
        <f t="shared" si="5"/>
        <v>80.66666666666667</v>
      </c>
      <c r="U19" s="9">
        <v>0.995</v>
      </c>
      <c r="V19" s="11">
        <v>0.993</v>
      </c>
      <c r="W19" s="12"/>
      <c r="X19" s="12"/>
      <c r="Y19" s="12"/>
    </row>
    <row r="20" spans="1:25" s="24" customFormat="1" ht="19.5" customHeight="1">
      <c r="A20" s="16">
        <v>13</v>
      </c>
      <c r="B20" s="17" t="s">
        <v>20</v>
      </c>
      <c r="C20" s="18">
        <v>98</v>
      </c>
      <c r="D20" s="19">
        <v>106</v>
      </c>
      <c r="E20" s="19"/>
      <c r="F20" s="19">
        <v>0</v>
      </c>
      <c r="G20" s="20">
        <f t="shared" si="6"/>
        <v>0</v>
      </c>
      <c r="H20" s="20">
        <f t="shared" si="7"/>
        <v>0</v>
      </c>
      <c r="I20" s="21">
        <f t="shared" si="0"/>
        <v>9.333333333333334</v>
      </c>
      <c r="J20" s="21">
        <f t="shared" si="1"/>
        <v>10.095238095238095</v>
      </c>
      <c r="K20" s="46">
        <v>1</v>
      </c>
      <c r="L20" s="22">
        <v>1</v>
      </c>
      <c r="M20" s="57">
        <v>972</v>
      </c>
      <c r="N20" s="58">
        <v>586</v>
      </c>
      <c r="O20" s="19"/>
      <c r="P20" s="19">
        <v>0</v>
      </c>
      <c r="Q20" s="20">
        <f t="shared" si="2"/>
        <v>0</v>
      </c>
      <c r="R20" s="20">
        <f t="shared" si="3"/>
        <v>0</v>
      </c>
      <c r="S20" s="21">
        <f t="shared" si="4"/>
        <v>92.57142857142857</v>
      </c>
      <c r="T20" s="50">
        <f t="shared" si="5"/>
        <v>55.80952380952381</v>
      </c>
      <c r="U20" s="20">
        <v>1</v>
      </c>
      <c r="V20" s="22">
        <v>0.998</v>
      </c>
      <c r="W20" s="23"/>
      <c r="X20" s="23"/>
      <c r="Y20" s="23"/>
    </row>
    <row r="21" spans="1:25" s="13" customFormat="1" ht="19.5" customHeight="1">
      <c r="A21" s="5">
        <v>14</v>
      </c>
      <c r="B21" s="6" t="s">
        <v>21</v>
      </c>
      <c r="C21" s="8">
        <v>147</v>
      </c>
      <c r="D21" s="7">
        <v>184</v>
      </c>
      <c r="E21" s="7"/>
      <c r="F21" s="7">
        <v>0</v>
      </c>
      <c r="G21" s="9">
        <f t="shared" si="6"/>
        <v>0</v>
      </c>
      <c r="H21" s="9">
        <f t="shared" si="7"/>
        <v>0</v>
      </c>
      <c r="I21" s="10">
        <f t="shared" si="0"/>
        <v>14</v>
      </c>
      <c r="J21" s="10">
        <f t="shared" si="1"/>
        <v>17.523809523809526</v>
      </c>
      <c r="K21" s="45">
        <v>0.972</v>
      </c>
      <c r="L21" s="11">
        <v>0.806</v>
      </c>
      <c r="M21" s="55">
        <v>3096</v>
      </c>
      <c r="N21" s="56">
        <v>1957</v>
      </c>
      <c r="O21" s="7"/>
      <c r="P21" s="7">
        <v>1</v>
      </c>
      <c r="Q21" s="9">
        <f t="shared" si="2"/>
        <v>0</v>
      </c>
      <c r="R21" s="9">
        <f t="shared" si="3"/>
        <v>0.000510986203372509</v>
      </c>
      <c r="S21" s="10">
        <f t="shared" si="4"/>
        <v>294.85714285714283</v>
      </c>
      <c r="T21" s="49">
        <f t="shared" si="5"/>
        <v>186.38095238095238</v>
      </c>
      <c r="U21" s="9">
        <v>0.998</v>
      </c>
      <c r="V21" s="11">
        <v>0.998</v>
      </c>
      <c r="W21" s="12"/>
      <c r="X21" s="12"/>
      <c r="Y21" s="12"/>
    </row>
    <row r="22" spans="1:25" s="24" customFormat="1" ht="19.5" customHeight="1">
      <c r="A22" s="16">
        <v>15</v>
      </c>
      <c r="B22" s="17" t="s">
        <v>22</v>
      </c>
      <c r="C22" s="18">
        <v>182</v>
      </c>
      <c r="D22" s="19">
        <v>168</v>
      </c>
      <c r="E22" s="19"/>
      <c r="F22" s="19">
        <v>0</v>
      </c>
      <c r="G22" s="20">
        <f t="shared" si="6"/>
        <v>0</v>
      </c>
      <c r="H22" s="20">
        <f t="shared" si="7"/>
        <v>0</v>
      </c>
      <c r="I22" s="21">
        <f t="shared" si="0"/>
        <v>17.333333333333332</v>
      </c>
      <c r="J22" s="21">
        <f t="shared" si="1"/>
        <v>16</v>
      </c>
      <c r="K22" s="46">
        <v>0.977</v>
      </c>
      <c r="L22" s="22">
        <v>0.956</v>
      </c>
      <c r="M22" s="57">
        <v>1802</v>
      </c>
      <c r="N22" s="58">
        <v>1426</v>
      </c>
      <c r="O22" s="19">
        <v>1</v>
      </c>
      <c r="P22" s="19">
        <v>2</v>
      </c>
      <c r="Q22" s="20">
        <f t="shared" si="2"/>
        <v>0.0005549389567147614</v>
      </c>
      <c r="R22" s="20">
        <f t="shared" si="3"/>
        <v>0.001402524544179523</v>
      </c>
      <c r="S22" s="21">
        <f t="shared" si="4"/>
        <v>171.61904761904762</v>
      </c>
      <c r="T22" s="50">
        <f t="shared" si="5"/>
        <v>135.8095238095238</v>
      </c>
      <c r="U22" s="20">
        <v>0.999</v>
      </c>
      <c r="V22" s="22">
        <v>0.999</v>
      </c>
      <c r="W22" s="23"/>
      <c r="X22" s="23"/>
      <c r="Y22" s="23"/>
    </row>
    <row r="23" spans="1:25" s="13" customFormat="1" ht="19.5" customHeight="1">
      <c r="A23" s="5">
        <v>16</v>
      </c>
      <c r="B23" s="6" t="s">
        <v>78</v>
      </c>
      <c r="C23" s="8">
        <v>23</v>
      </c>
      <c r="D23" s="7" t="s">
        <v>77</v>
      </c>
      <c r="E23" s="7"/>
      <c r="F23" s="7"/>
      <c r="G23" s="9">
        <f t="shared" si="6"/>
        <v>0</v>
      </c>
      <c r="H23" s="9" t="s">
        <v>77</v>
      </c>
      <c r="I23" s="10">
        <f t="shared" si="0"/>
        <v>2.1904761904761907</v>
      </c>
      <c r="J23" s="10" t="s">
        <v>77</v>
      </c>
      <c r="K23" s="45">
        <v>1</v>
      </c>
      <c r="L23" s="11" t="s">
        <v>77</v>
      </c>
      <c r="M23" s="55">
        <v>134</v>
      </c>
      <c r="N23" s="56" t="s">
        <v>77</v>
      </c>
      <c r="O23" s="7"/>
      <c r="P23" s="7"/>
      <c r="Q23" s="9">
        <f t="shared" si="2"/>
        <v>0</v>
      </c>
      <c r="R23" s="9" t="s">
        <v>77</v>
      </c>
      <c r="S23" s="10">
        <f t="shared" si="4"/>
        <v>12.761904761904763</v>
      </c>
      <c r="T23" s="49" t="s">
        <v>77</v>
      </c>
      <c r="U23" s="9">
        <v>0.984</v>
      </c>
      <c r="V23" s="11" t="s">
        <v>77</v>
      </c>
      <c r="W23" s="12"/>
      <c r="X23" s="12"/>
      <c r="Y23" s="12"/>
    </row>
    <row r="24" spans="1:25" s="24" customFormat="1" ht="19.5" customHeight="1">
      <c r="A24" s="16">
        <v>17</v>
      </c>
      <c r="B24" s="17" t="s">
        <v>23</v>
      </c>
      <c r="C24" s="18">
        <v>59</v>
      </c>
      <c r="D24" s="19">
        <v>69</v>
      </c>
      <c r="E24" s="19"/>
      <c r="F24" s="19">
        <v>0</v>
      </c>
      <c r="G24" s="20">
        <f t="shared" si="6"/>
        <v>0</v>
      </c>
      <c r="H24" s="20">
        <f t="shared" si="7"/>
        <v>0</v>
      </c>
      <c r="I24" s="21">
        <f t="shared" si="0"/>
        <v>5.619047619047619</v>
      </c>
      <c r="J24" s="21">
        <f t="shared" si="1"/>
        <v>6.571428571428571</v>
      </c>
      <c r="K24" s="46">
        <v>0.974</v>
      </c>
      <c r="L24" s="22">
        <v>1</v>
      </c>
      <c r="M24" s="57">
        <v>1520</v>
      </c>
      <c r="N24" s="58">
        <v>1336</v>
      </c>
      <c r="O24" s="19"/>
      <c r="P24" s="19">
        <v>0</v>
      </c>
      <c r="Q24" s="20">
        <f t="shared" si="2"/>
        <v>0</v>
      </c>
      <c r="R24" s="20">
        <f t="shared" si="3"/>
        <v>0</v>
      </c>
      <c r="S24" s="21">
        <f t="shared" si="4"/>
        <v>144.76190476190476</v>
      </c>
      <c r="T24" s="50">
        <f t="shared" si="5"/>
        <v>127.23809523809524</v>
      </c>
      <c r="U24" s="20">
        <v>1</v>
      </c>
      <c r="V24" s="22">
        <v>1</v>
      </c>
      <c r="W24" s="23"/>
      <c r="X24" s="23"/>
      <c r="Y24" s="23"/>
    </row>
    <row r="25" spans="1:25" s="13" customFormat="1" ht="19.5" customHeight="1">
      <c r="A25" s="5">
        <v>18</v>
      </c>
      <c r="B25" s="6" t="s">
        <v>24</v>
      </c>
      <c r="C25" s="8">
        <v>95</v>
      </c>
      <c r="D25" s="7">
        <v>115</v>
      </c>
      <c r="E25" s="7"/>
      <c r="F25" s="7">
        <v>0</v>
      </c>
      <c r="G25" s="9">
        <f t="shared" si="6"/>
        <v>0</v>
      </c>
      <c r="H25" s="9">
        <f t="shared" si="7"/>
        <v>0</v>
      </c>
      <c r="I25" s="10">
        <f t="shared" si="0"/>
        <v>9.047619047619047</v>
      </c>
      <c r="J25" s="10">
        <f t="shared" si="1"/>
        <v>10.952380952380953</v>
      </c>
      <c r="K25" s="45">
        <v>0.974</v>
      </c>
      <c r="L25" s="11">
        <v>0.939</v>
      </c>
      <c r="M25" s="55">
        <v>1832</v>
      </c>
      <c r="N25" s="56">
        <v>1850</v>
      </c>
      <c r="O25" s="7">
        <v>1</v>
      </c>
      <c r="P25" s="7">
        <v>4</v>
      </c>
      <c r="Q25" s="9">
        <f t="shared" si="2"/>
        <v>0.0005458515283842794</v>
      </c>
      <c r="R25" s="9">
        <f t="shared" si="3"/>
        <v>0.002162162162162162</v>
      </c>
      <c r="S25" s="10">
        <f t="shared" si="4"/>
        <v>174.47619047619048</v>
      </c>
      <c r="T25" s="49">
        <f t="shared" si="5"/>
        <v>176.1904761904762</v>
      </c>
      <c r="U25" s="9">
        <v>1</v>
      </c>
      <c r="V25" s="11">
        <v>0.999</v>
      </c>
      <c r="W25" s="12"/>
      <c r="X25" s="12"/>
      <c r="Y25" s="12"/>
    </row>
    <row r="26" spans="1:25" s="24" customFormat="1" ht="19.5" customHeight="1">
      <c r="A26" s="16">
        <v>19</v>
      </c>
      <c r="B26" s="17" t="s">
        <v>25</v>
      </c>
      <c r="C26" s="18">
        <v>289</v>
      </c>
      <c r="D26" s="19">
        <v>281</v>
      </c>
      <c r="E26" s="19"/>
      <c r="F26" s="19">
        <v>0</v>
      </c>
      <c r="G26" s="20">
        <f t="shared" si="6"/>
        <v>0</v>
      </c>
      <c r="H26" s="20">
        <f t="shared" si="7"/>
        <v>0</v>
      </c>
      <c r="I26" s="21">
        <f t="shared" si="0"/>
        <v>27.523809523809526</v>
      </c>
      <c r="J26" s="21">
        <f t="shared" si="1"/>
        <v>26.761904761904763</v>
      </c>
      <c r="K26" s="46">
        <v>0.957</v>
      </c>
      <c r="L26" s="22">
        <v>1</v>
      </c>
      <c r="M26" s="57">
        <v>1680</v>
      </c>
      <c r="N26" s="58">
        <v>1396</v>
      </c>
      <c r="O26" s="19"/>
      <c r="P26" s="19">
        <v>0</v>
      </c>
      <c r="Q26" s="20">
        <f t="shared" si="2"/>
        <v>0</v>
      </c>
      <c r="R26" s="20">
        <f t="shared" si="3"/>
        <v>0</v>
      </c>
      <c r="S26" s="21">
        <f t="shared" si="4"/>
        <v>160</v>
      </c>
      <c r="T26" s="50">
        <f t="shared" si="5"/>
        <v>132.95238095238096</v>
      </c>
      <c r="U26" s="20">
        <v>0.985</v>
      </c>
      <c r="V26" s="22">
        <v>0.998</v>
      </c>
      <c r="W26" s="23"/>
      <c r="X26" s="23"/>
      <c r="Y26" s="23"/>
    </row>
    <row r="27" spans="1:25" s="13" customFormat="1" ht="19.5" customHeight="1">
      <c r="A27" s="5">
        <v>20</v>
      </c>
      <c r="B27" s="6" t="s">
        <v>26</v>
      </c>
      <c r="C27" s="8">
        <v>182</v>
      </c>
      <c r="D27" s="7">
        <v>176</v>
      </c>
      <c r="E27" s="7"/>
      <c r="F27" s="7">
        <v>0</v>
      </c>
      <c r="G27" s="9">
        <f t="shared" si="6"/>
        <v>0</v>
      </c>
      <c r="H27" s="9">
        <f t="shared" si="7"/>
        <v>0</v>
      </c>
      <c r="I27" s="10">
        <f t="shared" si="0"/>
        <v>17.333333333333332</v>
      </c>
      <c r="J27" s="10">
        <f t="shared" si="1"/>
        <v>16.761904761904763</v>
      </c>
      <c r="K27" s="45">
        <v>1</v>
      </c>
      <c r="L27" s="11">
        <v>0.926</v>
      </c>
      <c r="M27" s="55">
        <v>1238</v>
      </c>
      <c r="N27" s="56">
        <v>1017</v>
      </c>
      <c r="O27" s="7"/>
      <c r="P27" s="7">
        <v>0</v>
      </c>
      <c r="Q27" s="9">
        <f t="shared" si="2"/>
        <v>0</v>
      </c>
      <c r="R27" s="9">
        <f t="shared" si="3"/>
        <v>0</v>
      </c>
      <c r="S27" s="10">
        <f t="shared" si="4"/>
        <v>117.9047619047619</v>
      </c>
      <c r="T27" s="49">
        <f t="shared" si="5"/>
        <v>96.85714285714286</v>
      </c>
      <c r="U27" s="9">
        <v>1</v>
      </c>
      <c r="V27" s="11">
        <v>0.995</v>
      </c>
      <c r="W27" s="12"/>
      <c r="X27" s="12"/>
      <c r="Y27" s="12"/>
    </row>
    <row r="28" spans="1:25" s="24" customFormat="1" ht="19.5" customHeight="1">
      <c r="A28" s="16">
        <v>21</v>
      </c>
      <c r="B28" s="17" t="s">
        <v>27</v>
      </c>
      <c r="C28" s="18">
        <v>83</v>
      </c>
      <c r="D28" s="19">
        <v>81</v>
      </c>
      <c r="E28" s="19"/>
      <c r="F28" s="19">
        <v>0</v>
      </c>
      <c r="G28" s="20">
        <f t="shared" si="6"/>
        <v>0</v>
      </c>
      <c r="H28" s="20">
        <f t="shared" si="7"/>
        <v>0</v>
      </c>
      <c r="I28" s="21">
        <f t="shared" si="0"/>
        <v>7.904761904761905</v>
      </c>
      <c r="J28" s="21">
        <f t="shared" si="1"/>
        <v>7.714285714285714</v>
      </c>
      <c r="K28" s="46">
        <v>0.971</v>
      </c>
      <c r="L28" s="22">
        <v>1</v>
      </c>
      <c r="M28" s="57">
        <v>1457</v>
      </c>
      <c r="N28" s="58">
        <v>1559</v>
      </c>
      <c r="O28" s="19">
        <v>2</v>
      </c>
      <c r="P28" s="19">
        <v>0</v>
      </c>
      <c r="Q28" s="20">
        <f t="shared" si="2"/>
        <v>0.0013726835964310226</v>
      </c>
      <c r="R28" s="20">
        <f t="shared" si="3"/>
        <v>0</v>
      </c>
      <c r="S28" s="21">
        <f t="shared" si="4"/>
        <v>138.76190476190476</v>
      </c>
      <c r="T28" s="50">
        <f t="shared" si="5"/>
        <v>148.47619047619048</v>
      </c>
      <c r="U28" s="20">
        <v>0.999</v>
      </c>
      <c r="V28" s="22">
        <v>0.998</v>
      </c>
      <c r="W28" s="23"/>
      <c r="X28" s="23"/>
      <c r="Y28" s="23"/>
    </row>
    <row r="29" spans="1:25" s="13" customFormat="1" ht="19.5" customHeight="1">
      <c r="A29" s="5">
        <v>22</v>
      </c>
      <c r="B29" s="6" t="s">
        <v>28</v>
      </c>
      <c r="C29" s="8">
        <v>69</v>
      </c>
      <c r="D29" s="7">
        <v>84</v>
      </c>
      <c r="E29" s="7">
        <v>2</v>
      </c>
      <c r="F29" s="7">
        <v>1</v>
      </c>
      <c r="G29" s="9">
        <f t="shared" si="6"/>
        <v>0.028985507246376812</v>
      </c>
      <c r="H29" s="9">
        <f t="shared" si="7"/>
        <v>0.011904761904761904</v>
      </c>
      <c r="I29" s="10">
        <f t="shared" si="0"/>
        <v>6.571428571428571</v>
      </c>
      <c r="J29" s="10">
        <f t="shared" si="1"/>
        <v>8</v>
      </c>
      <c r="K29" s="45">
        <v>0.895</v>
      </c>
      <c r="L29" s="11">
        <v>0.966</v>
      </c>
      <c r="M29" s="55">
        <v>2765</v>
      </c>
      <c r="N29" s="56">
        <v>1205</v>
      </c>
      <c r="O29" s="7">
        <v>18</v>
      </c>
      <c r="P29" s="7">
        <v>15</v>
      </c>
      <c r="Q29" s="9">
        <f t="shared" si="2"/>
        <v>0.0065099457504520794</v>
      </c>
      <c r="R29" s="9">
        <f t="shared" si="3"/>
        <v>0.012448132780082987</v>
      </c>
      <c r="S29" s="10">
        <f t="shared" si="4"/>
        <v>263.3333333333333</v>
      </c>
      <c r="T29" s="49">
        <f t="shared" si="5"/>
        <v>114.76190476190476</v>
      </c>
      <c r="U29" s="9">
        <v>0.998</v>
      </c>
      <c r="V29" s="11">
        <v>0.996</v>
      </c>
      <c r="W29" s="12"/>
      <c r="X29" s="12"/>
      <c r="Y29" s="12"/>
    </row>
    <row r="30" spans="1:25" s="24" customFormat="1" ht="19.5" customHeight="1">
      <c r="A30" s="16">
        <v>23</v>
      </c>
      <c r="B30" s="17" t="s">
        <v>29</v>
      </c>
      <c r="C30" s="18">
        <v>55</v>
      </c>
      <c r="D30" s="19">
        <v>65</v>
      </c>
      <c r="E30" s="19"/>
      <c r="F30" s="19">
        <v>0</v>
      </c>
      <c r="G30" s="20">
        <f t="shared" si="6"/>
        <v>0</v>
      </c>
      <c r="H30" s="20">
        <f t="shared" si="7"/>
        <v>0</v>
      </c>
      <c r="I30" s="21">
        <f t="shared" si="0"/>
        <v>5.238095238095238</v>
      </c>
      <c r="J30" s="21">
        <f t="shared" si="1"/>
        <v>6.190476190476191</v>
      </c>
      <c r="K30" s="46">
        <v>1</v>
      </c>
      <c r="L30" s="22">
        <v>1</v>
      </c>
      <c r="M30" s="57">
        <v>1489</v>
      </c>
      <c r="N30" s="58">
        <v>1022</v>
      </c>
      <c r="O30" s="19">
        <v>4</v>
      </c>
      <c r="P30" s="19">
        <v>2</v>
      </c>
      <c r="Q30" s="20">
        <f t="shared" si="2"/>
        <v>0.002686366689053056</v>
      </c>
      <c r="R30" s="20">
        <f t="shared" si="3"/>
        <v>0.0019569471624266144</v>
      </c>
      <c r="S30" s="21">
        <f t="shared" si="4"/>
        <v>141.8095238095238</v>
      </c>
      <c r="T30" s="50">
        <f t="shared" si="5"/>
        <v>97.33333333333333</v>
      </c>
      <c r="U30" s="20">
        <v>0.999</v>
      </c>
      <c r="V30" s="22">
        <v>0.999</v>
      </c>
      <c r="W30" s="23"/>
      <c r="X30" s="23"/>
      <c r="Y30" s="23"/>
    </row>
    <row r="31" spans="1:25" s="13" customFormat="1" ht="19.5" customHeight="1">
      <c r="A31" s="5">
        <v>24</v>
      </c>
      <c r="B31" s="6" t="s">
        <v>30</v>
      </c>
      <c r="C31" s="8">
        <v>156</v>
      </c>
      <c r="D31" s="7">
        <v>210</v>
      </c>
      <c r="E31" s="7"/>
      <c r="F31" s="7">
        <v>6</v>
      </c>
      <c r="G31" s="9">
        <f t="shared" si="6"/>
        <v>0</v>
      </c>
      <c r="H31" s="9">
        <f t="shared" si="7"/>
        <v>0.02857142857142857</v>
      </c>
      <c r="I31" s="10">
        <f t="shared" si="0"/>
        <v>14.857142857142858</v>
      </c>
      <c r="J31" s="10">
        <f t="shared" si="1"/>
        <v>20</v>
      </c>
      <c r="K31" s="45">
        <v>0.982</v>
      </c>
      <c r="L31" s="11">
        <v>0.983</v>
      </c>
      <c r="M31" s="55">
        <v>1028</v>
      </c>
      <c r="N31" s="56">
        <v>862</v>
      </c>
      <c r="O31" s="7"/>
      <c r="P31" s="7">
        <v>3</v>
      </c>
      <c r="Q31" s="9">
        <f t="shared" si="2"/>
        <v>0</v>
      </c>
      <c r="R31" s="9">
        <f t="shared" si="3"/>
        <v>0.0034802784222737818</v>
      </c>
      <c r="S31" s="10">
        <f t="shared" si="4"/>
        <v>97.9047619047619</v>
      </c>
      <c r="T31" s="49">
        <f t="shared" si="5"/>
        <v>82.0952380952381</v>
      </c>
      <c r="U31" s="9">
        <v>0.998</v>
      </c>
      <c r="V31" s="11">
        <v>0.999</v>
      </c>
      <c r="W31" s="12"/>
      <c r="X31" s="12"/>
      <c r="Y31" s="12"/>
    </row>
    <row r="32" spans="1:25" s="24" customFormat="1" ht="19.5" customHeight="1">
      <c r="A32" s="16">
        <v>25</v>
      </c>
      <c r="B32" s="17" t="s">
        <v>31</v>
      </c>
      <c r="C32" s="18">
        <v>63</v>
      </c>
      <c r="D32" s="19">
        <v>52</v>
      </c>
      <c r="E32" s="19"/>
      <c r="F32" s="19">
        <v>0</v>
      </c>
      <c r="G32" s="20">
        <f t="shared" si="6"/>
        <v>0</v>
      </c>
      <c r="H32" s="20">
        <f t="shared" si="7"/>
        <v>0</v>
      </c>
      <c r="I32" s="21">
        <f t="shared" si="0"/>
        <v>6</v>
      </c>
      <c r="J32" s="21">
        <f t="shared" si="1"/>
        <v>4.9523809523809526</v>
      </c>
      <c r="K32" s="46">
        <v>1</v>
      </c>
      <c r="L32" s="22">
        <v>1</v>
      </c>
      <c r="M32" s="57">
        <v>1326</v>
      </c>
      <c r="N32" s="58">
        <v>1534</v>
      </c>
      <c r="O32" s="19"/>
      <c r="P32" s="19">
        <v>0</v>
      </c>
      <c r="Q32" s="20">
        <f t="shared" si="2"/>
        <v>0</v>
      </c>
      <c r="R32" s="20">
        <f t="shared" si="3"/>
        <v>0</v>
      </c>
      <c r="S32" s="21">
        <f t="shared" si="4"/>
        <v>126.28571428571429</v>
      </c>
      <c r="T32" s="50">
        <f t="shared" si="5"/>
        <v>146.0952380952381</v>
      </c>
      <c r="U32" s="20">
        <v>1</v>
      </c>
      <c r="V32" s="22">
        <v>1</v>
      </c>
      <c r="W32" s="23"/>
      <c r="X32" s="23"/>
      <c r="Y32" s="23"/>
    </row>
    <row r="33" spans="1:25" s="13" customFormat="1" ht="19.5" customHeight="1">
      <c r="A33" s="5">
        <v>26</v>
      </c>
      <c r="B33" s="6" t="s">
        <v>32</v>
      </c>
      <c r="C33" s="8">
        <v>141</v>
      </c>
      <c r="D33" s="7">
        <v>155</v>
      </c>
      <c r="E33" s="7"/>
      <c r="F33" s="7">
        <v>0</v>
      </c>
      <c r="G33" s="9">
        <f t="shared" si="6"/>
        <v>0</v>
      </c>
      <c r="H33" s="9">
        <f t="shared" si="7"/>
        <v>0</v>
      </c>
      <c r="I33" s="10">
        <f t="shared" si="0"/>
        <v>13.428571428571429</v>
      </c>
      <c r="J33" s="10">
        <f t="shared" si="1"/>
        <v>14.761904761904763</v>
      </c>
      <c r="K33" s="45">
        <v>0.986</v>
      </c>
      <c r="L33" s="11">
        <v>0.978</v>
      </c>
      <c r="M33" s="55">
        <v>902</v>
      </c>
      <c r="N33" s="56">
        <v>509</v>
      </c>
      <c r="O33" s="7">
        <v>8</v>
      </c>
      <c r="P33" s="7">
        <v>9</v>
      </c>
      <c r="Q33" s="9">
        <f t="shared" si="2"/>
        <v>0.008869179600886918</v>
      </c>
      <c r="R33" s="9">
        <f t="shared" si="3"/>
        <v>0.01768172888015717</v>
      </c>
      <c r="S33" s="10">
        <f t="shared" si="4"/>
        <v>85.9047619047619</v>
      </c>
      <c r="T33" s="49">
        <f t="shared" si="5"/>
        <v>48.476190476190474</v>
      </c>
      <c r="U33" s="9">
        <v>0.999</v>
      </c>
      <c r="V33" s="11">
        <v>0.996</v>
      </c>
      <c r="W33" s="12"/>
      <c r="X33" s="12"/>
      <c r="Y33" s="12"/>
    </row>
    <row r="34" spans="1:25" s="24" customFormat="1" ht="19.5" customHeight="1">
      <c r="A34" s="16">
        <v>27</v>
      </c>
      <c r="B34" s="17" t="s">
        <v>33</v>
      </c>
      <c r="C34" s="18">
        <v>86</v>
      </c>
      <c r="D34" s="19">
        <v>121</v>
      </c>
      <c r="E34" s="19">
        <v>2</v>
      </c>
      <c r="F34" s="19">
        <v>0</v>
      </c>
      <c r="G34" s="20">
        <f t="shared" si="6"/>
        <v>0.023255813953488372</v>
      </c>
      <c r="H34" s="20">
        <f t="shared" si="7"/>
        <v>0</v>
      </c>
      <c r="I34" s="21">
        <f t="shared" si="0"/>
        <v>8.19047619047619</v>
      </c>
      <c r="J34" s="21">
        <f t="shared" si="1"/>
        <v>11.523809523809524</v>
      </c>
      <c r="K34" s="46">
        <v>1</v>
      </c>
      <c r="L34" s="22">
        <v>1</v>
      </c>
      <c r="M34" s="57">
        <v>633</v>
      </c>
      <c r="N34" s="58">
        <v>450</v>
      </c>
      <c r="O34" s="19">
        <v>2</v>
      </c>
      <c r="P34" s="19">
        <v>1</v>
      </c>
      <c r="Q34" s="20">
        <f t="shared" si="2"/>
        <v>0.00315955766192733</v>
      </c>
      <c r="R34" s="20">
        <f t="shared" si="3"/>
        <v>0.0022222222222222222</v>
      </c>
      <c r="S34" s="21">
        <f t="shared" si="4"/>
        <v>60.285714285714285</v>
      </c>
      <c r="T34" s="50">
        <f t="shared" si="5"/>
        <v>42.857142857142854</v>
      </c>
      <c r="U34" s="20">
        <v>0.998</v>
      </c>
      <c r="V34" s="22">
        <v>1</v>
      </c>
      <c r="W34" s="23"/>
      <c r="X34" s="23"/>
      <c r="Y34" s="23"/>
    </row>
    <row r="35" spans="1:25" s="13" customFormat="1" ht="19.5" customHeight="1">
      <c r="A35" s="5">
        <v>28</v>
      </c>
      <c r="B35" s="6" t="s">
        <v>34</v>
      </c>
      <c r="C35" s="8">
        <v>86</v>
      </c>
      <c r="D35" s="7">
        <v>95</v>
      </c>
      <c r="E35" s="7"/>
      <c r="F35" s="7">
        <v>0</v>
      </c>
      <c r="G35" s="9">
        <f t="shared" si="6"/>
        <v>0</v>
      </c>
      <c r="H35" s="9">
        <f t="shared" si="7"/>
        <v>0</v>
      </c>
      <c r="I35" s="10">
        <f t="shared" si="0"/>
        <v>8.19047619047619</v>
      </c>
      <c r="J35" s="10">
        <f t="shared" si="1"/>
        <v>9.047619047619047</v>
      </c>
      <c r="K35" s="45">
        <v>0.984</v>
      </c>
      <c r="L35" s="11">
        <v>0.941</v>
      </c>
      <c r="M35" s="55">
        <v>1295</v>
      </c>
      <c r="N35" s="56">
        <v>1476</v>
      </c>
      <c r="O35" s="7"/>
      <c r="P35" s="7">
        <v>0</v>
      </c>
      <c r="Q35" s="9">
        <f t="shared" si="2"/>
        <v>0</v>
      </c>
      <c r="R35" s="9">
        <f t="shared" si="3"/>
        <v>0</v>
      </c>
      <c r="S35" s="10">
        <f t="shared" si="4"/>
        <v>123.33333333333333</v>
      </c>
      <c r="T35" s="49">
        <f t="shared" si="5"/>
        <v>140.57142857142858</v>
      </c>
      <c r="U35" s="9">
        <v>1</v>
      </c>
      <c r="V35" s="11">
        <v>0.999</v>
      </c>
      <c r="W35" s="12"/>
      <c r="X35" s="12"/>
      <c r="Y35" s="12"/>
    </row>
    <row r="36" spans="1:25" s="24" customFormat="1" ht="19.5" customHeight="1">
      <c r="A36" s="16">
        <v>29</v>
      </c>
      <c r="B36" s="17" t="s">
        <v>35</v>
      </c>
      <c r="C36" s="18">
        <v>95</v>
      </c>
      <c r="D36" s="19">
        <v>94</v>
      </c>
      <c r="E36" s="19"/>
      <c r="F36" s="19">
        <v>0</v>
      </c>
      <c r="G36" s="20">
        <f t="shared" si="6"/>
        <v>0</v>
      </c>
      <c r="H36" s="20">
        <f t="shared" si="7"/>
        <v>0</v>
      </c>
      <c r="I36" s="21">
        <f t="shared" si="0"/>
        <v>9.047619047619047</v>
      </c>
      <c r="J36" s="21">
        <f t="shared" si="1"/>
        <v>8.952380952380953</v>
      </c>
      <c r="K36" s="46">
        <v>1</v>
      </c>
      <c r="L36" s="22">
        <v>1</v>
      </c>
      <c r="M36" s="57">
        <v>1169</v>
      </c>
      <c r="N36" s="58">
        <v>661</v>
      </c>
      <c r="O36" s="19"/>
      <c r="P36" s="19">
        <v>1</v>
      </c>
      <c r="Q36" s="20">
        <f t="shared" si="2"/>
        <v>0</v>
      </c>
      <c r="R36" s="20">
        <f t="shared" si="3"/>
        <v>0.0015128593040847202</v>
      </c>
      <c r="S36" s="21">
        <f t="shared" si="4"/>
        <v>111.33333333333333</v>
      </c>
      <c r="T36" s="50">
        <f t="shared" si="5"/>
        <v>62.95238095238095</v>
      </c>
      <c r="U36" s="20">
        <v>1</v>
      </c>
      <c r="V36" s="22">
        <v>0.998</v>
      </c>
      <c r="W36" s="23"/>
      <c r="X36" s="23"/>
      <c r="Y36" s="23"/>
    </row>
    <row r="37" spans="1:25" s="13" customFormat="1" ht="19.5" customHeight="1">
      <c r="A37" s="5">
        <v>30</v>
      </c>
      <c r="B37" s="6" t="s">
        <v>36</v>
      </c>
      <c r="C37" s="8">
        <v>88</v>
      </c>
      <c r="D37" s="7">
        <v>146</v>
      </c>
      <c r="E37" s="7">
        <v>3</v>
      </c>
      <c r="F37" s="7">
        <v>0</v>
      </c>
      <c r="G37" s="9">
        <f t="shared" si="6"/>
        <v>0.03409090909090909</v>
      </c>
      <c r="H37" s="9">
        <f t="shared" si="7"/>
        <v>0</v>
      </c>
      <c r="I37" s="10">
        <f t="shared" si="0"/>
        <v>8.380952380952381</v>
      </c>
      <c r="J37" s="10">
        <f t="shared" si="1"/>
        <v>13.904761904761905</v>
      </c>
      <c r="K37" s="45">
        <v>0.944</v>
      </c>
      <c r="L37" s="11">
        <v>0.921</v>
      </c>
      <c r="M37" s="55">
        <v>2453</v>
      </c>
      <c r="N37" s="56">
        <v>1288</v>
      </c>
      <c r="O37" s="7">
        <v>10</v>
      </c>
      <c r="P37" s="7">
        <v>17</v>
      </c>
      <c r="Q37" s="9">
        <f t="shared" si="2"/>
        <v>0.0040766408479412965</v>
      </c>
      <c r="R37" s="9">
        <f t="shared" si="3"/>
        <v>0.013198757763975156</v>
      </c>
      <c r="S37" s="10">
        <f t="shared" si="4"/>
        <v>233.61904761904762</v>
      </c>
      <c r="T37" s="49">
        <f t="shared" si="5"/>
        <v>122.66666666666667</v>
      </c>
      <c r="U37" s="9">
        <v>0.998</v>
      </c>
      <c r="V37" s="11">
        <v>0.996</v>
      </c>
      <c r="W37" s="12"/>
      <c r="X37" s="12"/>
      <c r="Y37" s="12"/>
    </row>
    <row r="38" spans="1:25" s="24" customFormat="1" ht="19.5" customHeight="1">
      <c r="A38" s="16">
        <v>31</v>
      </c>
      <c r="B38" s="17" t="s">
        <v>37</v>
      </c>
      <c r="C38" s="18">
        <v>103</v>
      </c>
      <c r="D38" s="19">
        <v>114</v>
      </c>
      <c r="E38" s="19">
        <v>6</v>
      </c>
      <c r="F38" s="19">
        <v>0</v>
      </c>
      <c r="G38" s="20">
        <f t="shared" si="6"/>
        <v>0.05825242718446602</v>
      </c>
      <c r="H38" s="20">
        <f t="shared" si="7"/>
        <v>0</v>
      </c>
      <c r="I38" s="21">
        <f t="shared" si="0"/>
        <v>9.80952380952381</v>
      </c>
      <c r="J38" s="21">
        <f t="shared" si="1"/>
        <v>10.857142857142858</v>
      </c>
      <c r="K38" s="46">
        <v>0.971</v>
      </c>
      <c r="L38" s="22">
        <v>0.965</v>
      </c>
      <c r="M38" s="57">
        <v>1648</v>
      </c>
      <c r="N38" s="58">
        <v>1343</v>
      </c>
      <c r="O38" s="19">
        <v>9</v>
      </c>
      <c r="P38" s="19">
        <v>21</v>
      </c>
      <c r="Q38" s="20">
        <f t="shared" si="2"/>
        <v>0.0054611650485436895</v>
      </c>
      <c r="R38" s="20">
        <f t="shared" si="3"/>
        <v>0.01563663440059568</v>
      </c>
      <c r="S38" s="21">
        <f t="shared" si="4"/>
        <v>156.95238095238096</v>
      </c>
      <c r="T38" s="50">
        <f t="shared" si="5"/>
        <v>127.9047619047619</v>
      </c>
      <c r="U38" s="20">
        <v>0.994</v>
      </c>
      <c r="V38" s="22">
        <v>0.994</v>
      </c>
      <c r="W38" s="23"/>
      <c r="X38" s="23"/>
      <c r="Y38" s="23"/>
    </row>
    <row r="39" spans="1:25" s="13" customFormat="1" ht="19.5" customHeight="1">
      <c r="A39" s="5">
        <v>32</v>
      </c>
      <c r="B39" s="6" t="s">
        <v>38</v>
      </c>
      <c r="C39" s="8">
        <v>62</v>
      </c>
      <c r="D39" s="7">
        <v>76</v>
      </c>
      <c r="E39" s="7"/>
      <c r="F39" s="7">
        <v>1</v>
      </c>
      <c r="G39" s="9">
        <f t="shared" si="6"/>
        <v>0</v>
      </c>
      <c r="H39" s="9">
        <f t="shared" si="7"/>
        <v>0.013157894736842105</v>
      </c>
      <c r="I39" s="10">
        <f t="shared" si="0"/>
        <v>5.904761904761905</v>
      </c>
      <c r="J39" s="10">
        <f t="shared" si="1"/>
        <v>7.238095238095238</v>
      </c>
      <c r="K39" s="45">
        <v>1</v>
      </c>
      <c r="L39" s="11">
        <v>0.919</v>
      </c>
      <c r="M39" s="55">
        <v>613</v>
      </c>
      <c r="N39" s="56">
        <v>752</v>
      </c>
      <c r="O39" s="7"/>
      <c r="P39" s="7">
        <v>0</v>
      </c>
      <c r="Q39" s="9">
        <f t="shared" si="2"/>
        <v>0</v>
      </c>
      <c r="R39" s="9">
        <f t="shared" si="3"/>
        <v>0</v>
      </c>
      <c r="S39" s="10">
        <f t="shared" si="4"/>
        <v>58.38095238095238</v>
      </c>
      <c r="T39" s="49">
        <f t="shared" si="5"/>
        <v>71.61904761904762</v>
      </c>
      <c r="U39" s="9">
        <v>0.993</v>
      </c>
      <c r="V39" s="11">
        <v>0.994</v>
      </c>
      <c r="W39" s="12"/>
      <c r="X39" s="12"/>
      <c r="Y39" s="12"/>
    </row>
    <row r="40" spans="1:25" s="24" customFormat="1" ht="19.5" customHeight="1">
      <c r="A40" s="16">
        <v>33</v>
      </c>
      <c r="B40" s="17" t="s">
        <v>39</v>
      </c>
      <c r="C40" s="18">
        <v>81</v>
      </c>
      <c r="D40" s="19">
        <v>81</v>
      </c>
      <c r="E40" s="19">
        <v>1</v>
      </c>
      <c r="F40" s="19">
        <v>1</v>
      </c>
      <c r="G40" s="20">
        <f t="shared" si="6"/>
        <v>0.012345679012345678</v>
      </c>
      <c r="H40" s="20">
        <f t="shared" si="7"/>
        <v>0.012345679012345678</v>
      </c>
      <c r="I40" s="21">
        <f t="shared" si="0"/>
        <v>7.714285714285714</v>
      </c>
      <c r="J40" s="21">
        <f t="shared" si="1"/>
        <v>7.714285714285714</v>
      </c>
      <c r="K40" s="46">
        <v>0.959</v>
      </c>
      <c r="L40" s="22">
        <v>0.936</v>
      </c>
      <c r="M40" s="57">
        <v>1228</v>
      </c>
      <c r="N40" s="58">
        <v>768</v>
      </c>
      <c r="O40" s="19">
        <v>10</v>
      </c>
      <c r="P40" s="19">
        <v>32</v>
      </c>
      <c r="Q40" s="20">
        <f t="shared" si="2"/>
        <v>0.008143322475570033</v>
      </c>
      <c r="R40" s="20">
        <f t="shared" si="3"/>
        <v>0.041666666666666664</v>
      </c>
      <c r="S40" s="21">
        <f t="shared" si="4"/>
        <v>116.95238095238095</v>
      </c>
      <c r="T40" s="50">
        <f t="shared" si="5"/>
        <v>73.14285714285714</v>
      </c>
      <c r="U40" s="20">
        <v>0.995</v>
      </c>
      <c r="V40" s="22">
        <v>0.993</v>
      </c>
      <c r="W40" s="23"/>
      <c r="X40" s="23"/>
      <c r="Y40" s="23"/>
    </row>
    <row r="41" spans="1:25" s="13" customFormat="1" ht="19.5" customHeight="1">
      <c r="A41" s="5">
        <v>34</v>
      </c>
      <c r="B41" s="6" t="s">
        <v>40</v>
      </c>
      <c r="C41" s="8">
        <v>69</v>
      </c>
      <c r="D41" s="7">
        <v>79</v>
      </c>
      <c r="E41" s="7"/>
      <c r="F41" s="7">
        <v>0</v>
      </c>
      <c r="G41" s="9">
        <f t="shared" si="6"/>
        <v>0</v>
      </c>
      <c r="H41" s="9">
        <f t="shared" si="7"/>
        <v>0</v>
      </c>
      <c r="I41" s="10">
        <f t="shared" si="0"/>
        <v>6.571428571428571</v>
      </c>
      <c r="J41" s="10">
        <f t="shared" si="1"/>
        <v>7.523809523809524</v>
      </c>
      <c r="K41" s="45">
        <v>0.981</v>
      </c>
      <c r="L41" s="11">
        <v>0.969</v>
      </c>
      <c r="M41" s="55">
        <v>1372</v>
      </c>
      <c r="N41" s="56">
        <v>809</v>
      </c>
      <c r="O41" s="7">
        <v>2</v>
      </c>
      <c r="P41" s="7">
        <v>3</v>
      </c>
      <c r="Q41" s="9">
        <f t="shared" si="2"/>
        <v>0.0014577259475218659</v>
      </c>
      <c r="R41" s="9">
        <f t="shared" si="3"/>
        <v>0.003708281829419036</v>
      </c>
      <c r="S41" s="10">
        <f t="shared" si="4"/>
        <v>130.66666666666666</v>
      </c>
      <c r="T41" s="49">
        <f t="shared" si="5"/>
        <v>77.04761904761905</v>
      </c>
      <c r="U41" s="9">
        <v>0.996</v>
      </c>
      <c r="V41" s="11">
        <v>0.997</v>
      </c>
      <c r="W41" s="12"/>
      <c r="X41" s="12"/>
      <c r="Y41" s="12"/>
    </row>
    <row r="42" spans="1:25" s="24" customFormat="1" ht="19.5" customHeight="1">
      <c r="A42" s="16">
        <v>35</v>
      </c>
      <c r="B42" s="17" t="s">
        <v>41</v>
      </c>
      <c r="C42" s="18">
        <v>84</v>
      </c>
      <c r="D42" s="19">
        <v>108</v>
      </c>
      <c r="E42" s="19"/>
      <c r="F42" s="19">
        <v>0</v>
      </c>
      <c r="G42" s="20">
        <f t="shared" si="6"/>
        <v>0</v>
      </c>
      <c r="H42" s="20">
        <f t="shared" si="7"/>
        <v>0</v>
      </c>
      <c r="I42" s="21">
        <f t="shared" si="0"/>
        <v>8</v>
      </c>
      <c r="J42" s="21">
        <f t="shared" si="1"/>
        <v>10.285714285714286</v>
      </c>
      <c r="K42" s="46">
        <v>0.923</v>
      </c>
      <c r="L42" s="22">
        <v>0.931</v>
      </c>
      <c r="M42" s="57">
        <v>741</v>
      </c>
      <c r="N42" s="58">
        <v>788</v>
      </c>
      <c r="O42" s="19">
        <v>17</v>
      </c>
      <c r="P42" s="19">
        <v>44</v>
      </c>
      <c r="Q42" s="20">
        <f t="shared" si="2"/>
        <v>0.022941970310391364</v>
      </c>
      <c r="R42" s="20">
        <f t="shared" si="3"/>
        <v>0.05583756345177665</v>
      </c>
      <c r="S42" s="21">
        <f t="shared" si="4"/>
        <v>70.57142857142857</v>
      </c>
      <c r="T42" s="50">
        <f t="shared" si="5"/>
        <v>75.04761904761905</v>
      </c>
      <c r="U42" s="20">
        <v>1</v>
      </c>
      <c r="V42" s="22">
        <v>0.995</v>
      </c>
      <c r="W42" s="23"/>
      <c r="X42" s="23"/>
      <c r="Y42" s="23"/>
    </row>
    <row r="43" spans="1:25" s="13" customFormat="1" ht="19.5" customHeight="1">
      <c r="A43" s="5">
        <v>36</v>
      </c>
      <c r="B43" s="6" t="s">
        <v>42</v>
      </c>
      <c r="C43" s="8">
        <v>69</v>
      </c>
      <c r="D43" s="7">
        <v>82</v>
      </c>
      <c r="E43" s="7">
        <v>1</v>
      </c>
      <c r="F43" s="7">
        <v>0</v>
      </c>
      <c r="G43" s="9">
        <f t="shared" si="6"/>
        <v>0.014492753623188406</v>
      </c>
      <c r="H43" s="9">
        <f t="shared" si="7"/>
        <v>0</v>
      </c>
      <c r="I43" s="10">
        <f t="shared" si="0"/>
        <v>6.571428571428571</v>
      </c>
      <c r="J43" s="10">
        <f t="shared" si="1"/>
        <v>7.809523809523809</v>
      </c>
      <c r="K43" s="45">
        <v>0.906</v>
      </c>
      <c r="L43" s="11">
        <v>0.951</v>
      </c>
      <c r="M43" s="55">
        <v>721</v>
      </c>
      <c r="N43" s="56">
        <v>675</v>
      </c>
      <c r="O43" s="7">
        <v>21</v>
      </c>
      <c r="P43" s="7">
        <v>20</v>
      </c>
      <c r="Q43" s="9">
        <f t="shared" si="2"/>
        <v>0.02912621359223301</v>
      </c>
      <c r="R43" s="9">
        <f t="shared" si="3"/>
        <v>0.02962962962962963</v>
      </c>
      <c r="S43" s="10">
        <f t="shared" si="4"/>
        <v>68.66666666666667</v>
      </c>
      <c r="T43" s="49">
        <f t="shared" si="5"/>
        <v>64.28571428571429</v>
      </c>
      <c r="U43" s="9">
        <v>0.997</v>
      </c>
      <c r="V43" s="11">
        <v>0.994</v>
      </c>
      <c r="W43" s="12"/>
      <c r="X43" s="12"/>
      <c r="Y43" s="12"/>
    </row>
    <row r="44" spans="1:25" s="24" customFormat="1" ht="19.5" customHeight="1">
      <c r="A44" s="16">
        <v>37</v>
      </c>
      <c r="B44" s="17" t="s">
        <v>43</v>
      </c>
      <c r="C44" s="18">
        <v>100</v>
      </c>
      <c r="D44" s="19">
        <v>109</v>
      </c>
      <c r="E44" s="19"/>
      <c r="F44" s="19">
        <v>0</v>
      </c>
      <c r="G44" s="20">
        <f t="shared" si="6"/>
        <v>0</v>
      </c>
      <c r="H44" s="20">
        <f t="shared" si="7"/>
        <v>0</v>
      </c>
      <c r="I44" s="21">
        <f t="shared" si="0"/>
        <v>9.523809523809524</v>
      </c>
      <c r="J44" s="21">
        <f t="shared" si="1"/>
        <v>10.380952380952381</v>
      </c>
      <c r="K44" s="46">
        <v>0.963</v>
      </c>
      <c r="L44" s="22">
        <v>0.977</v>
      </c>
      <c r="M44" s="57">
        <v>1188</v>
      </c>
      <c r="N44" s="58">
        <v>919</v>
      </c>
      <c r="O44" s="19">
        <v>17</v>
      </c>
      <c r="P44" s="19">
        <v>48</v>
      </c>
      <c r="Q44" s="20">
        <f t="shared" si="2"/>
        <v>0.01430976430976431</v>
      </c>
      <c r="R44" s="20">
        <f t="shared" si="3"/>
        <v>0.05223068552774755</v>
      </c>
      <c r="S44" s="21">
        <f t="shared" si="4"/>
        <v>113.14285714285714</v>
      </c>
      <c r="T44" s="50">
        <f t="shared" si="5"/>
        <v>87.52380952380952</v>
      </c>
      <c r="U44" s="20">
        <v>0.996</v>
      </c>
      <c r="V44" s="22">
        <v>0.999</v>
      </c>
      <c r="W44" s="23"/>
      <c r="X44" s="23"/>
      <c r="Y44" s="23"/>
    </row>
    <row r="45" spans="1:25" s="13" customFormat="1" ht="19.5" customHeight="1">
      <c r="A45" s="5">
        <v>38</v>
      </c>
      <c r="B45" s="6" t="s">
        <v>44</v>
      </c>
      <c r="C45" s="8">
        <v>183</v>
      </c>
      <c r="D45" s="7">
        <v>166</v>
      </c>
      <c r="E45" s="7"/>
      <c r="F45" s="7">
        <v>0</v>
      </c>
      <c r="G45" s="9">
        <f t="shared" si="6"/>
        <v>0</v>
      </c>
      <c r="H45" s="9">
        <f t="shared" si="7"/>
        <v>0</v>
      </c>
      <c r="I45" s="10">
        <f t="shared" si="0"/>
        <v>17.428571428571427</v>
      </c>
      <c r="J45" s="10">
        <f t="shared" si="1"/>
        <v>15.80952380952381</v>
      </c>
      <c r="K45" s="45">
        <v>0.97</v>
      </c>
      <c r="L45" s="11">
        <v>0.944</v>
      </c>
      <c r="M45" s="55">
        <v>811</v>
      </c>
      <c r="N45" s="56">
        <v>1499</v>
      </c>
      <c r="O45" s="7">
        <v>9</v>
      </c>
      <c r="P45" s="7">
        <v>34</v>
      </c>
      <c r="Q45" s="9">
        <f t="shared" si="2"/>
        <v>0.011097410604192354</v>
      </c>
      <c r="R45" s="9">
        <f t="shared" si="3"/>
        <v>0.02268178785857238</v>
      </c>
      <c r="S45" s="10">
        <f t="shared" si="4"/>
        <v>77.23809523809524</v>
      </c>
      <c r="T45" s="49">
        <f t="shared" si="5"/>
        <v>142.76190476190476</v>
      </c>
      <c r="U45" s="9">
        <v>0.995</v>
      </c>
      <c r="V45" s="11">
        <v>0.998</v>
      </c>
      <c r="W45" s="12"/>
      <c r="X45" s="12"/>
      <c r="Y45" s="12"/>
    </row>
    <row r="46" spans="1:25" s="24" customFormat="1" ht="19.5" customHeight="1">
      <c r="A46" s="16">
        <v>39</v>
      </c>
      <c r="B46" s="17" t="s">
        <v>45</v>
      </c>
      <c r="C46" s="18">
        <v>152</v>
      </c>
      <c r="D46" s="19">
        <v>190</v>
      </c>
      <c r="E46" s="19"/>
      <c r="F46" s="19">
        <v>0</v>
      </c>
      <c r="G46" s="20">
        <f t="shared" si="6"/>
        <v>0</v>
      </c>
      <c r="H46" s="20">
        <f t="shared" si="7"/>
        <v>0</v>
      </c>
      <c r="I46" s="21">
        <f t="shared" si="0"/>
        <v>14.476190476190476</v>
      </c>
      <c r="J46" s="21">
        <f t="shared" si="1"/>
        <v>18.095238095238095</v>
      </c>
      <c r="K46" s="46">
        <v>0.973</v>
      </c>
      <c r="L46" s="22">
        <v>0.954</v>
      </c>
      <c r="M46" s="57">
        <v>1279</v>
      </c>
      <c r="N46" s="58">
        <v>1733</v>
      </c>
      <c r="O46" s="19">
        <v>40</v>
      </c>
      <c r="P46" s="19">
        <v>59</v>
      </c>
      <c r="Q46" s="20">
        <f t="shared" si="2"/>
        <v>0.03127443315089914</v>
      </c>
      <c r="R46" s="20">
        <f t="shared" si="3"/>
        <v>0.034045008655510675</v>
      </c>
      <c r="S46" s="21">
        <f t="shared" si="4"/>
        <v>121.80952380952381</v>
      </c>
      <c r="T46" s="50">
        <f t="shared" si="5"/>
        <v>165.04761904761904</v>
      </c>
      <c r="U46" s="20">
        <v>0.993</v>
      </c>
      <c r="V46" s="22">
        <v>0.999</v>
      </c>
      <c r="W46" s="23"/>
      <c r="X46" s="23"/>
      <c r="Y46" s="23"/>
    </row>
    <row r="47" spans="1:25" s="13" customFormat="1" ht="19.5" customHeight="1">
      <c r="A47" s="5">
        <v>40</v>
      </c>
      <c r="B47" s="6" t="s">
        <v>76</v>
      </c>
      <c r="C47" s="8">
        <v>51</v>
      </c>
      <c r="D47" s="7" t="s">
        <v>77</v>
      </c>
      <c r="E47" s="7"/>
      <c r="F47" s="7"/>
      <c r="G47" s="9">
        <f t="shared" si="6"/>
        <v>0</v>
      </c>
      <c r="H47" s="9" t="s">
        <v>77</v>
      </c>
      <c r="I47" s="10">
        <f t="shared" si="0"/>
        <v>4.857142857142857</v>
      </c>
      <c r="J47" s="10" t="s">
        <v>77</v>
      </c>
      <c r="K47" s="45">
        <v>1</v>
      </c>
      <c r="L47" s="11" t="s">
        <v>77</v>
      </c>
      <c r="M47" s="55">
        <v>682</v>
      </c>
      <c r="N47" s="56" t="s">
        <v>77</v>
      </c>
      <c r="O47" s="7">
        <v>3</v>
      </c>
      <c r="P47" s="7"/>
      <c r="Q47" s="9">
        <f t="shared" si="2"/>
        <v>0.004398826979472141</v>
      </c>
      <c r="R47" s="9" t="s">
        <v>77</v>
      </c>
      <c r="S47" s="10">
        <f t="shared" si="4"/>
        <v>64.95238095238095</v>
      </c>
      <c r="T47" s="49" t="s">
        <v>77</v>
      </c>
      <c r="U47" s="9">
        <v>1</v>
      </c>
      <c r="V47" s="11" t="s">
        <v>77</v>
      </c>
      <c r="W47" s="12"/>
      <c r="X47" s="12"/>
      <c r="Y47" s="12"/>
    </row>
    <row r="48" spans="1:25" s="24" customFormat="1" ht="19.5" customHeight="1">
      <c r="A48" s="16">
        <v>41</v>
      </c>
      <c r="B48" s="17" t="s">
        <v>46</v>
      </c>
      <c r="C48" s="18">
        <v>77</v>
      </c>
      <c r="D48" s="19">
        <v>76</v>
      </c>
      <c r="E48" s="19"/>
      <c r="F48" s="19">
        <v>0</v>
      </c>
      <c r="G48" s="20">
        <f t="shared" si="6"/>
        <v>0</v>
      </c>
      <c r="H48" s="20">
        <f t="shared" si="7"/>
        <v>0</v>
      </c>
      <c r="I48" s="21">
        <f t="shared" si="0"/>
        <v>7.333333333333333</v>
      </c>
      <c r="J48" s="21">
        <f t="shared" si="1"/>
        <v>7.238095238095238</v>
      </c>
      <c r="K48" s="46">
        <v>0.96</v>
      </c>
      <c r="L48" s="22">
        <v>1</v>
      </c>
      <c r="M48" s="57">
        <v>1415</v>
      </c>
      <c r="N48" s="58">
        <v>926</v>
      </c>
      <c r="O48" s="19"/>
      <c r="P48" s="19">
        <v>3</v>
      </c>
      <c r="Q48" s="20">
        <f t="shared" si="2"/>
        <v>0</v>
      </c>
      <c r="R48" s="20">
        <f t="shared" si="3"/>
        <v>0.0032397408207343412</v>
      </c>
      <c r="S48" s="21">
        <f t="shared" si="4"/>
        <v>134.76190476190476</v>
      </c>
      <c r="T48" s="50">
        <f t="shared" si="5"/>
        <v>88.19047619047619</v>
      </c>
      <c r="U48" s="20">
        <v>0.999</v>
      </c>
      <c r="V48" s="22">
        <v>0.997</v>
      </c>
      <c r="W48" s="23"/>
      <c r="X48" s="23"/>
      <c r="Y48" s="23"/>
    </row>
    <row r="49" spans="1:25" s="13" customFormat="1" ht="19.5" customHeight="1">
      <c r="A49" s="5">
        <v>42</v>
      </c>
      <c r="B49" s="6" t="s">
        <v>47</v>
      </c>
      <c r="C49" s="8">
        <v>88</v>
      </c>
      <c r="D49" s="7">
        <v>80</v>
      </c>
      <c r="E49" s="7"/>
      <c r="F49" s="7">
        <v>0</v>
      </c>
      <c r="G49" s="9">
        <f t="shared" si="6"/>
        <v>0</v>
      </c>
      <c r="H49" s="9">
        <f t="shared" si="7"/>
        <v>0</v>
      </c>
      <c r="I49" s="10">
        <f t="shared" si="0"/>
        <v>8.380952380952381</v>
      </c>
      <c r="J49" s="10">
        <f t="shared" si="1"/>
        <v>7.619047619047619</v>
      </c>
      <c r="K49" s="45">
        <v>1</v>
      </c>
      <c r="L49" s="11">
        <v>0.972</v>
      </c>
      <c r="M49" s="55">
        <v>1312</v>
      </c>
      <c r="N49" s="56">
        <v>810</v>
      </c>
      <c r="O49" s="7"/>
      <c r="P49" s="7">
        <v>1</v>
      </c>
      <c r="Q49" s="9">
        <f t="shared" si="2"/>
        <v>0</v>
      </c>
      <c r="R49" s="9">
        <f t="shared" si="3"/>
        <v>0.0012345679012345679</v>
      </c>
      <c r="S49" s="10">
        <f t="shared" si="4"/>
        <v>124.95238095238095</v>
      </c>
      <c r="T49" s="49">
        <f t="shared" si="5"/>
        <v>77.14285714285714</v>
      </c>
      <c r="U49" s="9">
        <v>1</v>
      </c>
      <c r="V49" s="11">
        <v>0.998</v>
      </c>
      <c r="W49" s="12"/>
      <c r="X49" s="12"/>
      <c r="Y49" s="12"/>
    </row>
    <row r="50" spans="1:25" s="24" customFormat="1" ht="19.5" customHeight="1">
      <c r="A50" s="16">
        <v>43</v>
      </c>
      <c r="B50" s="17" t="s">
        <v>51</v>
      </c>
      <c r="C50" s="18">
        <v>155</v>
      </c>
      <c r="D50" s="19">
        <v>131</v>
      </c>
      <c r="E50" s="19"/>
      <c r="F50" s="19">
        <v>0</v>
      </c>
      <c r="G50" s="20">
        <f t="shared" si="6"/>
        <v>0</v>
      </c>
      <c r="H50" s="20">
        <f t="shared" si="7"/>
        <v>0</v>
      </c>
      <c r="I50" s="21">
        <f t="shared" si="0"/>
        <v>14.761904761904763</v>
      </c>
      <c r="J50" s="21">
        <f t="shared" si="1"/>
        <v>12.476190476190476</v>
      </c>
      <c r="K50" s="46">
        <v>0.984</v>
      </c>
      <c r="L50" s="22">
        <v>0.971</v>
      </c>
      <c r="M50" s="57">
        <v>2085</v>
      </c>
      <c r="N50" s="58">
        <v>2678</v>
      </c>
      <c r="O50" s="19">
        <v>20</v>
      </c>
      <c r="P50" s="19">
        <v>36</v>
      </c>
      <c r="Q50" s="20">
        <f t="shared" si="2"/>
        <v>0.009592326139088728</v>
      </c>
      <c r="R50" s="20">
        <f t="shared" si="3"/>
        <v>0.01344286781179985</v>
      </c>
      <c r="S50" s="21">
        <f t="shared" si="4"/>
        <v>198.57142857142858</v>
      </c>
      <c r="T50" s="50">
        <f t="shared" si="5"/>
        <v>255.04761904761904</v>
      </c>
      <c r="U50" s="20">
        <v>0.996</v>
      </c>
      <c r="V50" s="22">
        <v>0.998</v>
      </c>
      <c r="W50" s="23"/>
      <c r="X50" s="23"/>
      <c r="Y50" s="23"/>
    </row>
    <row r="51" spans="1:25" s="13" customFormat="1" ht="19.5" customHeight="1">
      <c r="A51" s="5">
        <v>44</v>
      </c>
      <c r="B51" s="6" t="s">
        <v>52</v>
      </c>
      <c r="C51" s="8">
        <v>127</v>
      </c>
      <c r="D51" s="7">
        <v>130</v>
      </c>
      <c r="E51" s="7">
        <v>1</v>
      </c>
      <c r="F51" s="7">
        <v>0</v>
      </c>
      <c r="G51" s="9">
        <f t="shared" si="6"/>
        <v>0.007874015748031496</v>
      </c>
      <c r="H51" s="9">
        <f t="shared" si="7"/>
        <v>0</v>
      </c>
      <c r="I51" s="10">
        <f t="shared" si="0"/>
        <v>12.095238095238095</v>
      </c>
      <c r="J51" s="10">
        <f t="shared" si="1"/>
        <v>12.380952380952381</v>
      </c>
      <c r="K51" s="45">
        <v>1</v>
      </c>
      <c r="L51" s="11">
        <v>0.956</v>
      </c>
      <c r="M51" s="55">
        <v>2681</v>
      </c>
      <c r="N51" s="56">
        <v>2161</v>
      </c>
      <c r="O51" s="7">
        <v>37</v>
      </c>
      <c r="P51" s="7">
        <v>35</v>
      </c>
      <c r="Q51" s="9">
        <f t="shared" si="2"/>
        <v>0.013800820589332338</v>
      </c>
      <c r="R51" s="9">
        <f t="shared" si="3"/>
        <v>0.016196205460434984</v>
      </c>
      <c r="S51" s="10">
        <f t="shared" si="4"/>
        <v>255.33333333333334</v>
      </c>
      <c r="T51" s="49">
        <f t="shared" si="5"/>
        <v>205.8095238095238</v>
      </c>
      <c r="U51" s="9">
        <v>1</v>
      </c>
      <c r="V51" s="11">
        <v>0.994</v>
      </c>
      <c r="W51" s="12"/>
      <c r="X51" s="12"/>
      <c r="Y51" s="12"/>
    </row>
    <row r="52" spans="1:25" s="24" customFormat="1" ht="19.5" customHeight="1">
      <c r="A52" s="16">
        <v>45</v>
      </c>
      <c r="B52" s="17" t="s">
        <v>53</v>
      </c>
      <c r="C52" s="18">
        <v>44</v>
      </c>
      <c r="D52" s="19">
        <v>70</v>
      </c>
      <c r="E52" s="19"/>
      <c r="F52" s="19">
        <v>0</v>
      </c>
      <c r="G52" s="20">
        <f t="shared" si="6"/>
        <v>0</v>
      </c>
      <c r="H52" s="20">
        <f t="shared" si="7"/>
        <v>0</v>
      </c>
      <c r="I52" s="21">
        <f t="shared" si="0"/>
        <v>4.190476190476191</v>
      </c>
      <c r="J52" s="21">
        <f t="shared" si="1"/>
        <v>6.666666666666667</v>
      </c>
      <c r="K52" s="46">
        <v>0.88</v>
      </c>
      <c r="L52" s="22">
        <v>0.929</v>
      </c>
      <c r="M52" s="57">
        <v>1023</v>
      </c>
      <c r="N52" s="58">
        <v>1155</v>
      </c>
      <c r="O52" s="19">
        <v>8</v>
      </c>
      <c r="P52" s="19">
        <v>14</v>
      </c>
      <c r="Q52" s="20">
        <f t="shared" si="2"/>
        <v>0.007820136852394917</v>
      </c>
      <c r="R52" s="20">
        <f t="shared" si="3"/>
        <v>0.012121212121212121</v>
      </c>
      <c r="S52" s="21">
        <f t="shared" si="4"/>
        <v>97.42857142857143</v>
      </c>
      <c r="T52" s="50">
        <f t="shared" si="5"/>
        <v>110</v>
      </c>
      <c r="U52" s="20">
        <v>1</v>
      </c>
      <c r="V52" s="22">
        <v>0.997</v>
      </c>
      <c r="W52" s="23"/>
      <c r="X52" s="23"/>
      <c r="Y52" s="23"/>
    </row>
    <row r="53" spans="1:25" s="13" customFormat="1" ht="19.5" customHeight="1">
      <c r="A53" s="5">
        <v>46</v>
      </c>
      <c r="B53" s="6" t="s">
        <v>54</v>
      </c>
      <c r="C53" s="8">
        <v>114</v>
      </c>
      <c r="D53" s="7">
        <v>158</v>
      </c>
      <c r="E53" s="7"/>
      <c r="F53" s="7">
        <v>1</v>
      </c>
      <c r="G53" s="9">
        <f t="shared" si="6"/>
        <v>0</v>
      </c>
      <c r="H53" s="9">
        <f t="shared" si="7"/>
        <v>0.006329113924050633</v>
      </c>
      <c r="I53" s="10">
        <f t="shared" si="0"/>
        <v>10.857142857142858</v>
      </c>
      <c r="J53" s="10">
        <f t="shared" si="1"/>
        <v>15.047619047619047</v>
      </c>
      <c r="K53" s="45">
        <v>0.974</v>
      </c>
      <c r="L53" s="11">
        <v>1</v>
      </c>
      <c r="M53" s="55">
        <v>1254</v>
      </c>
      <c r="N53" s="56">
        <v>1618</v>
      </c>
      <c r="O53" s="7">
        <v>1</v>
      </c>
      <c r="P53" s="7">
        <v>9</v>
      </c>
      <c r="Q53" s="9">
        <f t="shared" si="2"/>
        <v>0.0007974481658692185</v>
      </c>
      <c r="R53" s="9">
        <f t="shared" si="3"/>
        <v>0.005562422744128554</v>
      </c>
      <c r="S53" s="10">
        <f t="shared" si="4"/>
        <v>119.42857142857143</v>
      </c>
      <c r="T53" s="49">
        <f t="shared" si="5"/>
        <v>154.0952380952381</v>
      </c>
      <c r="U53" s="9">
        <v>0.999</v>
      </c>
      <c r="V53" s="11">
        <v>0.999</v>
      </c>
      <c r="W53" s="12"/>
      <c r="X53" s="12"/>
      <c r="Y53" s="12"/>
    </row>
    <row r="54" spans="1:25" s="24" customFormat="1" ht="19.5" customHeight="1">
      <c r="A54" s="16">
        <v>47</v>
      </c>
      <c r="B54" s="17" t="s">
        <v>55</v>
      </c>
      <c r="C54" s="18">
        <v>82</v>
      </c>
      <c r="D54" s="19">
        <v>92</v>
      </c>
      <c r="E54" s="19"/>
      <c r="F54" s="19">
        <v>0</v>
      </c>
      <c r="G54" s="20">
        <f t="shared" si="6"/>
        <v>0</v>
      </c>
      <c r="H54" s="20">
        <f t="shared" si="7"/>
        <v>0</v>
      </c>
      <c r="I54" s="21">
        <f t="shared" si="0"/>
        <v>7.809523809523809</v>
      </c>
      <c r="J54" s="21">
        <f t="shared" si="1"/>
        <v>8.761904761904763</v>
      </c>
      <c r="K54" s="46">
        <v>0.963</v>
      </c>
      <c r="L54" s="22">
        <v>0.947</v>
      </c>
      <c r="M54" s="57">
        <v>1307</v>
      </c>
      <c r="N54" s="58">
        <v>1575</v>
      </c>
      <c r="O54" s="19">
        <v>3</v>
      </c>
      <c r="P54" s="19">
        <v>3</v>
      </c>
      <c r="Q54" s="20">
        <f t="shared" si="2"/>
        <v>0.0022953328232593728</v>
      </c>
      <c r="R54" s="20">
        <f t="shared" si="3"/>
        <v>0.0019047619047619048</v>
      </c>
      <c r="S54" s="21">
        <f t="shared" si="4"/>
        <v>124.47619047619048</v>
      </c>
      <c r="T54" s="50">
        <f t="shared" si="5"/>
        <v>150</v>
      </c>
      <c r="U54" s="20">
        <v>1</v>
      </c>
      <c r="V54" s="22">
        <v>0.996</v>
      </c>
      <c r="W54" s="23"/>
      <c r="X54" s="23"/>
      <c r="Y54" s="23"/>
    </row>
    <row r="55" spans="1:25" s="13" customFormat="1" ht="19.5" customHeight="1">
      <c r="A55" s="5">
        <v>48</v>
      </c>
      <c r="B55" s="6" t="s">
        <v>56</v>
      </c>
      <c r="C55" s="8">
        <v>110</v>
      </c>
      <c r="D55" s="7">
        <v>145</v>
      </c>
      <c r="E55" s="7"/>
      <c r="F55" s="7">
        <v>0</v>
      </c>
      <c r="G55" s="9">
        <f t="shared" si="6"/>
        <v>0</v>
      </c>
      <c r="H55" s="9">
        <f t="shared" si="7"/>
        <v>0</v>
      </c>
      <c r="I55" s="10">
        <f t="shared" si="0"/>
        <v>10.476190476190476</v>
      </c>
      <c r="J55" s="10">
        <f t="shared" si="1"/>
        <v>13.80952380952381</v>
      </c>
      <c r="K55" s="45">
        <v>1</v>
      </c>
      <c r="L55" s="11">
        <v>1</v>
      </c>
      <c r="M55" s="55">
        <v>2021</v>
      </c>
      <c r="N55" s="56">
        <v>2055</v>
      </c>
      <c r="O55" s="7">
        <v>7</v>
      </c>
      <c r="P55" s="7">
        <v>15</v>
      </c>
      <c r="Q55" s="9">
        <f t="shared" si="2"/>
        <v>0.0034636318654131617</v>
      </c>
      <c r="R55" s="9">
        <f t="shared" si="3"/>
        <v>0.0072992700729927005</v>
      </c>
      <c r="S55" s="10">
        <f t="shared" si="4"/>
        <v>192.47619047619048</v>
      </c>
      <c r="T55" s="49">
        <f t="shared" si="5"/>
        <v>195.71428571428572</v>
      </c>
      <c r="U55" s="9">
        <v>0.999</v>
      </c>
      <c r="V55" s="11">
        <v>0.999</v>
      </c>
      <c r="W55" s="12"/>
      <c r="X55" s="12"/>
      <c r="Y55" s="12"/>
    </row>
    <row r="56" spans="1:25" s="24" customFormat="1" ht="19.5" customHeight="1">
      <c r="A56" s="16">
        <v>49</v>
      </c>
      <c r="B56" s="17" t="s">
        <v>57</v>
      </c>
      <c r="C56" s="18">
        <v>94</v>
      </c>
      <c r="D56" s="19">
        <v>105</v>
      </c>
      <c r="E56" s="19"/>
      <c r="F56" s="19">
        <v>0</v>
      </c>
      <c r="G56" s="20">
        <f t="shared" si="6"/>
        <v>0</v>
      </c>
      <c r="H56" s="20">
        <f t="shared" si="7"/>
        <v>0</v>
      </c>
      <c r="I56" s="21">
        <f t="shared" si="0"/>
        <v>8.952380952380953</v>
      </c>
      <c r="J56" s="21">
        <f t="shared" si="1"/>
        <v>10</v>
      </c>
      <c r="K56" s="46">
        <v>0.95</v>
      </c>
      <c r="L56" s="22">
        <v>0.826</v>
      </c>
      <c r="M56" s="57">
        <v>1642</v>
      </c>
      <c r="N56" s="58">
        <v>1608</v>
      </c>
      <c r="O56" s="19">
        <v>1</v>
      </c>
      <c r="P56" s="19">
        <v>5</v>
      </c>
      <c r="Q56" s="20">
        <f t="shared" si="2"/>
        <v>0.0006090133982947625</v>
      </c>
      <c r="R56" s="20">
        <f t="shared" si="3"/>
        <v>0.003109452736318408</v>
      </c>
      <c r="S56" s="21">
        <f t="shared" si="4"/>
        <v>156.38095238095238</v>
      </c>
      <c r="T56" s="50">
        <f t="shared" si="5"/>
        <v>153.14285714285714</v>
      </c>
      <c r="U56" s="20">
        <v>0.999</v>
      </c>
      <c r="V56" s="22">
        <v>0.998</v>
      </c>
      <c r="W56" s="23"/>
      <c r="X56" s="23"/>
      <c r="Y56" s="23"/>
    </row>
    <row r="57" spans="1:25" s="13" customFormat="1" ht="19.5" customHeight="1">
      <c r="A57" s="5">
        <v>50</v>
      </c>
      <c r="B57" s="6" t="s">
        <v>79</v>
      </c>
      <c r="C57" s="8">
        <v>27</v>
      </c>
      <c r="D57" s="7" t="s">
        <v>77</v>
      </c>
      <c r="E57" s="7"/>
      <c r="F57" s="7"/>
      <c r="G57" s="9">
        <f t="shared" si="6"/>
        <v>0</v>
      </c>
      <c r="H57" s="9" t="s">
        <v>77</v>
      </c>
      <c r="I57" s="10">
        <f t="shared" si="0"/>
        <v>2.5714285714285716</v>
      </c>
      <c r="J57" s="10" t="s">
        <v>77</v>
      </c>
      <c r="K57" s="45">
        <v>1</v>
      </c>
      <c r="L57" s="11" t="s">
        <v>77</v>
      </c>
      <c r="M57" s="55">
        <v>1039</v>
      </c>
      <c r="N57" s="56" t="s">
        <v>77</v>
      </c>
      <c r="O57" s="7">
        <v>1</v>
      </c>
      <c r="P57" s="7"/>
      <c r="Q57" s="9">
        <f t="shared" si="2"/>
        <v>0.0009624639076034649</v>
      </c>
      <c r="R57" s="9" t="s">
        <v>77</v>
      </c>
      <c r="S57" s="10">
        <f t="shared" si="4"/>
        <v>98.95238095238095</v>
      </c>
      <c r="T57" s="49" t="s">
        <v>77</v>
      </c>
      <c r="U57" s="9">
        <v>0.997</v>
      </c>
      <c r="V57" s="11" t="s">
        <v>77</v>
      </c>
      <c r="W57" s="12"/>
      <c r="X57" s="12"/>
      <c r="Y57" s="12"/>
    </row>
    <row r="58" spans="1:25" s="24" customFormat="1" ht="19.5" customHeight="1">
      <c r="A58" s="16">
        <v>51</v>
      </c>
      <c r="B58" s="17" t="s">
        <v>58</v>
      </c>
      <c r="C58" s="18">
        <v>80</v>
      </c>
      <c r="D58" s="19">
        <v>92</v>
      </c>
      <c r="E58" s="19"/>
      <c r="F58" s="19">
        <v>0</v>
      </c>
      <c r="G58" s="20">
        <f t="shared" si="6"/>
        <v>0</v>
      </c>
      <c r="H58" s="20">
        <f t="shared" si="7"/>
        <v>0</v>
      </c>
      <c r="I58" s="21">
        <f t="shared" si="0"/>
        <v>7.619047619047619</v>
      </c>
      <c r="J58" s="21">
        <f t="shared" si="1"/>
        <v>8.761904761904763</v>
      </c>
      <c r="K58" s="46">
        <v>0.909</v>
      </c>
      <c r="L58" s="22">
        <v>1</v>
      </c>
      <c r="M58" s="57">
        <v>2562</v>
      </c>
      <c r="N58" s="58">
        <v>3047</v>
      </c>
      <c r="O58" s="19">
        <v>12</v>
      </c>
      <c r="P58" s="19">
        <v>13</v>
      </c>
      <c r="Q58" s="20">
        <f t="shared" si="2"/>
        <v>0.00468384074941452</v>
      </c>
      <c r="R58" s="20">
        <f t="shared" si="3"/>
        <v>0.00426649163111257</v>
      </c>
      <c r="S58" s="21">
        <f t="shared" si="4"/>
        <v>244</v>
      </c>
      <c r="T58" s="50">
        <f t="shared" si="5"/>
        <v>290.1904761904762</v>
      </c>
      <c r="U58" s="20">
        <v>0.999</v>
      </c>
      <c r="V58" s="22">
        <v>0.999</v>
      </c>
      <c r="W58" s="23"/>
      <c r="X58" s="23"/>
      <c r="Y58" s="23"/>
    </row>
    <row r="59" spans="1:25" s="13" customFormat="1" ht="19.5" customHeight="1">
      <c r="A59" s="5">
        <v>52</v>
      </c>
      <c r="B59" s="6" t="s">
        <v>59</v>
      </c>
      <c r="C59" s="8">
        <v>66</v>
      </c>
      <c r="D59" s="7">
        <v>81</v>
      </c>
      <c r="E59" s="7">
        <v>1</v>
      </c>
      <c r="F59" s="7">
        <v>0</v>
      </c>
      <c r="G59" s="9">
        <f t="shared" si="6"/>
        <v>0.015151515151515152</v>
      </c>
      <c r="H59" s="9">
        <f t="shared" si="7"/>
        <v>0</v>
      </c>
      <c r="I59" s="10">
        <f t="shared" si="0"/>
        <v>6.285714285714286</v>
      </c>
      <c r="J59" s="10">
        <f t="shared" si="1"/>
        <v>7.714285714285714</v>
      </c>
      <c r="K59" s="45">
        <v>0.939</v>
      </c>
      <c r="L59" s="11">
        <v>0.955</v>
      </c>
      <c r="M59" s="55">
        <v>1790</v>
      </c>
      <c r="N59" s="56">
        <v>1745</v>
      </c>
      <c r="O59" s="7">
        <v>19</v>
      </c>
      <c r="P59" s="7">
        <v>117</v>
      </c>
      <c r="Q59" s="9">
        <f t="shared" si="2"/>
        <v>0.010614525139664804</v>
      </c>
      <c r="R59" s="9">
        <f t="shared" si="3"/>
        <v>0.0670487106017192</v>
      </c>
      <c r="S59" s="10">
        <f t="shared" si="4"/>
        <v>170.47619047619048</v>
      </c>
      <c r="T59" s="49">
        <f t="shared" si="5"/>
        <v>166.1904761904762</v>
      </c>
      <c r="U59" s="9">
        <v>0.998</v>
      </c>
      <c r="V59" s="11">
        <v>0.999</v>
      </c>
      <c r="W59" s="12"/>
      <c r="X59" s="12"/>
      <c r="Y59" s="12"/>
    </row>
    <row r="60" spans="1:25" s="24" customFormat="1" ht="19.5" customHeight="1">
      <c r="A60" s="16">
        <v>53</v>
      </c>
      <c r="B60" s="17" t="s">
        <v>60</v>
      </c>
      <c r="C60" s="18">
        <v>115</v>
      </c>
      <c r="D60" s="19">
        <v>147</v>
      </c>
      <c r="E60" s="19"/>
      <c r="F60" s="19">
        <v>0</v>
      </c>
      <c r="G60" s="20">
        <f t="shared" si="6"/>
        <v>0</v>
      </c>
      <c r="H60" s="20">
        <f t="shared" si="7"/>
        <v>0</v>
      </c>
      <c r="I60" s="21">
        <f t="shared" si="0"/>
        <v>10.952380952380953</v>
      </c>
      <c r="J60" s="21">
        <f t="shared" si="1"/>
        <v>14</v>
      </c>
      <c r="K60" s="46">
        <v>0.978</v>
      </c>
      <c r="L60" s="22">
        <v>0.917</v>
      </c>
      <c r="M60" s="57">
        <v>1448</v>
      </c>
      <c r="N60" s="58">
        <v>1845</v>
      </c>
      <c r="O60" s="19">
        <v>17</v>
      </c>
      <c r="P60" s="19">
        <v>15</v>
      </c>
      <c r="Q60" s="20">
        <f t="shared" si="2"/>
        <v>0.011740331491712707</v>
      </c>
      <c r="R60" s="20">
        <f t="shared" si="3"/>
        <v>0.008130081300813009</v>
      </c>
      <c r="S60" s="21">
        <f t="shared" si="4"/>
        <v>137.9047619047619</v>
      </c>
      <c r="T60" s="50">
        <f t="shared" si="5"/>
        <v>175.71428571428572</v>
      </c>
      <c r="U60" s="20">
        <v>0.999</v>
      </c>
      <c r="V60" s="22">
        <v>0.996</v>
      </c>
      <c r="W60" s="23"/>
      <c r="X60" s="23"/>
      <c r="Y60" s="23"/>
    </row>
    <row r="61" spans="1:25" s="13" customFormat="1" ht="19.5" customHeight="1">
      <c r="A61" s="5">
        <v>54</v>
      </c>
      <c r="B61" s="6" t="s">
        <v>61</v>
      </c>
      <c r="C61" s="8">
        <v>69</v>
      </c>
      <c r="D61" s="7">
        <v>70</v>
      </c>
      <c r="E61" s="7"/>
      <c r="F61" s="7">
        <v>6</v>
      </c>
      <c r="G61" s="9">
        <f t="shared" si="6"/>
        <v>0</v>
      </c>
      <c r="H61" s="9">
        <f t="shared" si="7"/>
        <v>0.08571428571428572</v>
      </c>
      <c r="I61" s="10">
        <f t="shared" si="0"/>
        <v>6.571428571428571</v>
      </c>
      <c r="J61" s="10">
        <f t="shared" si="1"/>
        <v>6.666666666666667</v>
      </c>
      <c r="K61" s="45">
        <v>0.889</v>
      </c>
      <c r="L61" s="11">
        <v>0.905</v>
      </c>
      <c r="M61" s="55">
        <v>1076</v>
      </c>
      <c r="N61" s="56">
        <v>1103</v>
      </c>
      <c r="O61" s="7">
        <v>9</v>
      </c>
      <c r="P61" s="7">
        <v>26</v>
      </c>
      <c r="Q61" s="9">
        <f t="shared" si="2"/>
        <v>0.008364312267657992</v>
      </c>
      <c r="R61" s="9">
        <f t="shared" si="3"/>
        <v>0.02357207615593835</v>
      </c>
      <c r="S61" s="10">
        <f t="shared" si="4"/>
        <v>102.47619047619048</v>
      </c>
      <c r="T61" s="49">
        <f t="shared" si="5"/>
        <v>105.04761904761905</v>
      </c>
      <c r="U61" s="9">
        <v>0.999</v>
      </c>
      <c r="V61" s="11">
        <v>0.996</v>
      </c>
      <c r="W61" s="12"/>
      <c r="X61" s="12"/>
      <c r="Y61" s="12"/>
    </row>
    <row r="62" spans="1:25" s="24" customFormat="1" ht="19.5" customHeight="1">
      <c r="A62" s="16">
        <v>55</v>
      </c>
      <c r="B62" s="17" t="s">
        <v>62</v>
      </c>
      <c r="C62" s="18">
        <v>65</v>
      </c>
      <c r="D62" s="19">
        <v>63</v>
      </c>
      <c r="E62" s="19"/>
      <c r="F62" s="19">
        <v>0</v>
      </c>
      <c r="G62" s="20">
        <f t="shared" si="6"/>
        <v>0</v>
      </c>
      <c r="H62" s="20">
        <f t="shared" si="7"/>
        <v>0</v>
      </c>
      <c r="I62" s="21">
        <f t="shared" si="0"/>
        <v>6.190476190476191</v>
      </c>
      <c r="J62" s="21">
        <f t="shared" si="1"/>
        <v>6</v>
      </c>
      <c r="K62" s="46">
        <v>0.923</v>
      </c>
      <c r="L62" s="22">
        <v>1</v>
      </c>
      <c r="M62" s="57">
        <v>1497</v>
      </c>
      <c r="N62" s="58">
        <v>1612</v>
      </c>
      <c r="O62" s="19">
        <v>28</v>
      </c>
      <c r="P62" s="19">
        <v>79</v>
      </c>
      <c r="Q62" s="20">
        <f t="shared" si="2"/>
        <v>0.018704074816299265</v>
      </c>
      <c r="R62" s="20">
        <f t="shared" si="3"/>
        <v>0.04900744416873449</v>
      </c>
      <c r="S62" s="21">
        <f t="shared" si="4"/>
        <v>142.57142857142858</v>
      </c>
      <c r="T62" s="50">
        <f t="shared" si="5"/>
        <v>153.52380952380952</v>
      </c>
      <c r="U62" s="20">
        <v>0.997</v>
      </c>
      <c r="V62" s="22">
        <v>0.999</v>
      </c>
      <c r="W62" s="23"/>
      <c r="X62" s="23"/>
      <c r="Y62" s="23"/>
    </row>
    <row r="63" spans="1:25" s="13" customFormat="1" ht="19.5" customHeight="1">
      <c r="A63" s="5">
        <v>56</v>
      </c>
      <c r="B63" s="6" t="s">
        <v>63</v>
      </c>
      <c r="C63" s="8">
        <v>67</v>
      </c>
      <c r="D63" s="7">
        <v>109</v>
      </c>
      <c r="E63" s="7"/>
      <c r="F63" s="7">
        <v>0</v>
      </c>
      <c r="G63" s="9">
        <f t="shared" si="6"/>
        <v>0</v>
      </c>
      <c r="H63" s="9">
        <f t="shared" si="7"/>
        <v>0</v>
      </c>
      <c r="I63" s="10">
        <f t="shared" si="0"/>
        <v>6.380952380952381</v>
      </c>
      <c r="J63" s="10">
        <f t="shared" si="1"/>
        <v>10.380952380952381</v>
      </c>
      <c r="K63" s="45">
        <v>1</v>
      </c>
      <c r="L63" s="11">
        <v>1</v>
      </c>
      <c r="M63" s="55">
        <v>1853</v>
      </c>
      <c r="N63" s="56">
        <v>2218</v>
      </c>
      <c r="O63" s="7">
        <v>41</v>
      </c>
      <c r="P63" s="7">
        <v>19</v>
      </c>
      <c r="Q63" s="9">
        <f t="shared" si="2"/>
        <v>0.022126281705342688</v>
      </c>
      <c r="R63" s="9">
        <f t="shared" si="3"/>
        <v>0.008566275924256087</v>
      </c>
      <c r="S63" s="10">
        <f t="shared" si="4"/>
        <v>176.47619047619048</v>
      </c>
      <c r="T63" s="49">
        <f t="shared" si="5"/>
        <v>211.23809523809524</v>
      </c>
      <c r="U63" s="9">
        <v>0.999</v>
      </c>
      <c r="V63" s="11">
        <v>0.998</v>
      </c>
      <c r="W63" s="12"/>
      <c r="X63" s="12"/>
      <c r="Y63" s="12"/>
    </row>
    <row r="64" spans="1:25" s="24" customFormat="1" ht="19.5" customHeight="1">
      <c r="A64" s="16">
        <v>57</v>
      </c>
      <c r="B64" s="17" t="s">
        <v>80</v>
      </c>
      <c r="C64" s="18">
        <v>21</v>
      </c>
      <c r="D64" s="19" t="s">
        <v>77</v>
      </c>
      <c r="E64" s="19"/>
      <c r="F64" s="19"/>
      <c r="G64" s="20">
        <f t="shared" si="6"/>
        <v>0</v>
      </c>
      <c r="H64" s="20" t="s">
        <v>77</v>
      </c>
      <c r="I64" s="21">
        <f t="shared" si="0"/>
        <v>2</v>
      </c>
      <c r="J64" s="21" t="s">
        <v>77</v>
      </c>
      <c r="K64" s="46">
        <v>0.917</v>
      </c>
      <c r="L64" s="22" t="s">
        <v>77</v>
      </c>
      <c r="M64" s="57">
        <v>1082</v>
      </c>
      <c r="N64" s="58" t="s">
        <v>77</v>
      </c>
      <c r="O64" s="19"/>
      <c r="P64" s="19"/>
      <c r="Q64" s="20">
        <f t="shared" si="2"/>
        <v>0</v>
      </c>
      <c r="R64" s="20" t="s">
        <v>77</v>
      </c>
      <c r="S64" s="21">
        <f t="shared" si="4"/>
        <v>103.04761904761905</v>
      </c>
      <c r="T64" s="50" t="s">
        <v>77</v>
      </c>
      <c r="U64" s="20">
        <v>1</v>
      </c>
      <c r="V64" s="22" t="s">
        <v>77</v>
      </c>
      <c r="W64" s="23"/>
      <c r="X64" s="23"/>
      <c r="Y64" s="23"/>
    </row>
    <row r="65" spans="1:25" s="13" customFormat="1" ht="19.5" customHeight="1">
      <c r="A65" s="5">
        <v>58</v>
      </c>
      <c r="B65" s="6" t="s">
        <v>81</v>
      </c>
      <c r="C65" s="8">
        <v>38</v>
      </c>
      <c r="D65" s="7" t="s">
        <v>77</v>
      </c>
      <c r="E65" s="7"/>
      <c r="F65" s="7"/>
      <c r="G65" s="9">
        <f t="shared" si="6"/>
        <v>0</v>
      </c>
      <c r="H65" s="9" t="s">
        <v>77</v>
      </c>
      <c r="I65" s="10">
        <f t="shared" si="0"/>
        <v>3.619047619047619</v>
      </c>
      <c r="J65" s="10" t="s">
        <v>77</v>
      </c>
      <c r="K65" s="45">
        <v>1</v>
      </c>
      <c r="L65" s="11" t="s">
        <v>77</v>
      </c>
      <c r="M65" s="55">
        <v>962</v>
      </c>
      <c r="N65" s="56" t="s">
        <v>77</v>
      </c>
      <c r="O65" s="7">
        <v>3</v>
      </c>
      <c r="P65" s="7"/>
      <c r="Q65" s="9">
        <f t="shared" si="2"/>
        <v>0.0031185031185031187</v>
      </c>
      <c r="R65" s="9" t="s">
        <v>77</v>
      </c>
      <c r="S65" s="10">
        <f t="shared" si="4"/>
        <v>91.61904761904762</v>
      </c>
      <c r="T65" s="49" t="s">
        <v>77</v>
      </c>
      <c r="U65" s="9">
        <v>0.998</v>
      </c>
      <c r="V65" s="11" t="s">
        <v>77</v>
      </c>
      <c r="W65" s="12"/>
      <c r="X65" s="12"/>
      <c r="Y65" s="12"/>
    </row>
    <row r="66" spans="1:25" s="24" customFormat="1" ht="19.5" customHeight="1">
      <c r="A66" s="16">
        <v>59</v>
      </c>
      <c r="B66" s="17" t="s">
        <v>64</v>
      </c>
      <c r="C66" s="18">
        <v>87</v>
      </c>
      <c r="D66" s="19">
        <v>122</v>
      </c>
      <c r="E66" s="19"/>
      <c r="F66" s="19">
        <v>0</v>
      </c>
      <c r="G66" s="20">
        <f t="shared" si="6"/>
        <v>0</v>
      </c>
      <c r="H66" s="20">
        <f t="shared" si="7"/>
        <v>0</v>
      </c>
      <c r="I66" s="21">
        <f t="shared" si="0"/>
        <v>8.285714285714286</v>
      </c>
      <c r="J66" s="21">
        <f t="shared" si="1"/>
        <v>11.619047619047619</v>
      </c>
      <c r="K66" s="46">
        <v>0.933</v>
      </c>
      <c r="L66" s="22">
        <v>0.938</v>
      </c>
      <c r="M66" s="57">
        <v>2082</v>
      </c>
      <c r="N66" s="58">
        <v>2501</v>
      </c>
      <c r="O66" s="19">
        <v>7</v>
      </c>
      <c r="P66" s="19">
        <v>10</v>
      </c>
      <c r="Q66" s="20">
        <f t="shared" si="2"/>
        <v>0.0033621517771373678</v>
      </c>
      <c r="R66" s="20">
        <f t="shared" si="3"/>
        <v>0.003998400639744102</v>
      </c>
      <c r="S66" s="21">
        <f t="shared" si="4"/>
        <v>198.28571428571428</v>
      </c>
      <c r="T66" s="50">
        <f t="shared" si="5"/>
        <v>238.1904761904762</v>
      </c>
      <c r="U66" s="20">
        <v>0.999</v>
      </c>
      <c r="V66" s="22">
        <v>1</v>
      </c>
      <c r="W66" s="23"/>
      <c r="X66" s="23"/>
      <c r="Y66" s="23"/>
    </row>
    <row r="67" spans="1:25" s="13" customFormat="1" ht="19.5" customHeight="1">
      <c r="A67" s="5">
        <v>60</v>
      </c>
      <c r="B67" s="6" t="s">
        <v>65</v>
      </c>
      <c r="C67" s="8">
        <v>94</v>
      </c>
      <c r="D67" s="7">
        <v>103</v>
      </c>
      <c r="E67" s="7"/>
      <c r="F67" s="7">
        <v>0</v>
      </c>
      <c r="G67" s="9">
        <f t="shared" si="6"/>
        <v>0</v>
      </c>
      <c r="H67" s="9">
        <f t="shared" si="7"/>
        <v>0</v>
      </c>
      <c r="I67" s="10">
        <f t="shared" si="0"/>
        <v>8.952380952380953</v>
      </c>
      <c r="J67" s="10">
        <f t="shared" si="1"/>
        <v>9.80952380952381</v>
      </c>
      <c r="K67" s="45">
        <v>0.97</v>
      </c>
      <c r="L67" s="11">
        <v>0.875</v>
      </c>
      <c r="M67" s="55">
        <v>1947</v>
      </c>
      <c r="N67" s="56">
        <v>2727</v>
      </c>
      <c r="O67" s="7">
        <v>7</v>
      </c>
      <c r="P67" s="7">
        <v>8</v>
      </c>
      <c r="Q67" s="9">
        <f t="shared" si="2"/>
        <v>0.0035952747817154596</v>
      </c>
      <c r="R67" s="9">
        <f t="shared" si="3"/>
        <v>0.0029336266960029336</v>
      </c>
      <c r="S67" s="10">
        <f t="shared" si="4"/>
        <v>185.42857142857142</v>
      </c>
      <c r="T67" s="49">
        <f t="shared" si="5"/>
        <v>259.7142857142857</v>
      </c>
      <c r="U67" s="9">
        <v>0.998</v>
      </c>
      <c r="V67" s="11">
        <v>0.998</v>
      </c>
      <c r="W67" s="12"/>
      <c r="X67" s="12"/>
      <c r="Y67" s="12"/>
    </row>
    <row r="68" spans="1:25" s="24" customFormat="1" ht="19.5" customHeight="1">
      <c r="A68" s="16">
        <v>61</v>
      </c>
      <c r="B68" s="17" t="s">
        <v>66</v>
      </c>
      <c r="C68" s="18">
        <v>101</v>
      </c>
      <c r="D68" s="19">
        <v>96</v>
      </c>
      <c r="E68" s="19"/>
      <c r="F68" s="19">
        <v>19</v>
      </c>
      <c r="G68" s="20">
        <f t="shared" si="6"/>
        <v>0</v>
      </c>
      <c r="H68" s="20">
        <f t="shared" si="7"/>
        <v>0.19791666666666666</v>
      </c>
      <c r="I68" s="21">
        <f t="shared" si="0"/>
        <v>9.619047619047619</v>
      </c>
      <c r="J68" s="21">
        <f t="shared" si="1"/>
        <v>9.142857142857142</v>
      </c>
      <c r="K68" s="46">
        <v>0.955</v>
      </c>
      <c r="L68" s="22">
        <v>0.833</v>
      </c>
      <c r="M68" s="57">
        <v>1543</v>
      </c>
      <c r="N68" s="58">
        <v>2028</v>
      </c>
      <c r="O68" s="19">
        <v>37</v>
      </c>
      <c r="P68" s="19">
        <v>57</v>
      </c>
      <c r="Q68" s="20">
        <f t="shared" si="2"/>
        <v>0.023979261179520414</v>
      </c>
      <c r="R68" s="20">
        <f t="shared" si="3"/>
        <v>0.028106508875739646</v>
      </c>
      <c r="S68" s="21">
        <f t="shared" si="4"/>
        <v>146.95238095238096</v>
      </c>
      <c r="T68" s="50">
        <f t="shared" si="5"/>
        <v>193.14285714285714</v>
      </c>
      <c r="U68" s="20">
        <v>0.993</v>
      </c>
      <c r="V68" s="22">
        <v>0.996</v>
      </c>
      <c r="W68" s="23"/>
      <c r="X68" s="23"/>
      <c r="Y68" s="23"/>
    </row>
    <row r="69" spans="1:25" s="13" customFormat="1" ht="19.5" customHeight="1">
      <c r="A69" s="5">
        <v>62</v>
      </c>
      <c r="B69" s="6" t="s">
        <v>67</v>
      </c>
      <c r="C69" s="8">
        <v>82</v>
      </c>
      <c r="D69" s="7">
        <v>128</v>
      </c>
      <c r="E69" s="7"/>
      <c r="F69" s="7">
        <v>0</v>
      </c>
      <c r="G69" s="9">
        <f t="shared" si="6"/>
        <v>0</v>
      </c>
      <c r="H69" s="9">
        <f t="shared" si="7"/>
        <v>0</v>
      </c>
      <c r="I69" s="10">
        <f t="shared" si="0"/>
        <v>7.809523809523809</v>
      </c>
      <c r="J69" s="10">
        <f t="shared" si="1"/>
        <v>12.19047619047619</v>
      </c>
      <c r="K69" s="45">
        <v>0.96</v>
      </c>
      <c r="L69" s="11">
        <v>0.885</v>
      </c>
      <c r="M69" s="55">
        <v>1909</v>
      </c>
      <c r="N69" s="56">
        <v>2019</v>
      </c>
      <c r="O69" s="7">
        <v>25</v>
      </c>
      <c r="P69" s="7">
        <v>35</v>
      </c>
      <c r="Q69" s="9">
        <f t="shared" si="2"/>
        <v>0.013095861707700367</v>
      </c>
      <c r="R69" s="9">
        <f t="shared" si="3"/>
        <v>0.01733531451213472</v>
      </c>
      <c r="S69" s="10">
        <f t="shared" si="4"/>
        <v>181.8095238095238</v>
      </c>
      <c r="T69" s="49">
        <f t="shared" si="5"/>
        <v>192.28571428571428</v>
      </c>
      <c r="U69" s="9">
        <v>0.995</v>
      </c>
      <c r="V69" s="11">
        <v>0.997</v>
      </c>
      <c r="W69" s="12"/>
      <c r="X69" s="12"/>
      <c r="Y69" s="12"/>
    </row>
    <row r="70" spans="1:25" s="24" customFormat="1" ht="19.5" customHeight="1">
      <c r="A70" s="16">
        <v>63</v>
      </c>
      <c r="B70" s="17" t="s">
        <v>68</v>
      </c>
      <c r="C70" s="18">
        <v>91</v>
      </c>
      <c r="D70" s="19">
        <v>85</v>
      </c>
      <c r="E70" s="19"/>
      <c r="F70" s="19">
        <v>2</v>
      </c>
      <c r="G70" s="20">
        <f t="shared" si="6"/>
        <v>0</v>
      </c>
      <c r="H70" s="20">
        <f t="shared" si="7"/>
        <v>0.023529411764705882</v>
      </c>
      <c r="I70" s="21">
        <f t="shared" si="0"/>
        <v>8.666666666666666</v>
      </c>
      <c r="J70" s="21">
        <f t="shared" si="1"/>
        <v>8.095238095238095</v>
      </c>
      <c r="K70" s="46">
        <v>0.941</v>
      </c>
      <c r="L70" s="22">
        <v>0.913</v>
      </c>
      <c r="M70" s="57">
        <v>1497</v>
      </c>
      <c r="N70" s="58">
        <v>2111</v>
      </c>
      <c r="O70" s="19">
        <v>3</v>
      </c>
      <c r="P70" s="19">
        <v>11</v>
      </c>
      <c r="Q70" s="20">
        <f t="shared" si="2"/>
        <v>0.002004008016032064</v>
      </c>
      <c r="R70" s="20">
        <f t="shared" si="3"/>
        <v>0.005210800568450971</v>
      </c>
      <c r="S70" s="21">
        <f t="shared" si="4"/>
        <v>142.57142857142858</v>
      </c>
      <c r="T70" s="50">
        <f t="shared" si="5"/>
        <v>201.04761904761904</v>
      </c>
      <c r="U70" s="20">
        <v>0.998</v>
      </c>
      <c r="V70" s="22">
        <v>1</v>
      </c>
      <c r="W70" s="23"/>
      <c r="X70" s="23"/>
      <c r="Y70" s="23"/>
    </row>
    <row r="71" spans="1:25" s="13" customFormat="1" ht="19.5" customHeight="1">
      <c r="A71" s="5">
        <v>64</v>
      </c>
      <c r="B71" s="6" t="s">
        <v>69</v>
      </c>
      <c r="C71" s="8">
        <v>81</v>
      </c>
      <c r="D71" s="7">
        <v>90</v>
      </c>
      <c r="E71" s="7"/>
      <c r="F71" s="7">
        <v>0</v>
      </c>
      <c r="G71" s="9">
        <f t="shared" si="6"/>
        <v>0</v>
      </c>
      <c r="H71" s="9">
        <f t="shared" si="7"/>
        <v>0</v>
      </c>
      <c r="I71" s="10">
        <f t="shared" si="0"/>
        <v>7.714285714285714</v>
      </c>
      <c r="J71" s="10">
        <f t="shared" si="1"/>
        <v>8.571428571428571</v>
      </c>
      <c r="K71" s="45">
        <v>1</v>
      </c>
      <c r="L71" s="11">
        <v>0.8</v>
      </c>
      <c r="M71" s="55">
        <v>1601</v>
      </c>
      <c r="N71" s="56">
        <v>2388</v>
      </c>
      <c r="O71" s="7">
        <v>3</v>
      </c>
      <c r="P71" s="7">
        <v>6</v>
      </c>
      <c r="Q71" s="9">
        <f t="shared" si="2"/>
        <v>0.0018738288569643974</v>
      </c>
      <c r="R71" s="9">
        <f t="shared" si="3"/>
        <v>0.002512562814070352</v>
      </c>
      <c r="S71" s="10">
        <f t="shared" si="4"/>
        <v>152.47619047619048</v>
      </c>
      <c r="T71" s="49">
        <f t="shared" si="5"/>
        <v>227.42857142857142</v>
      </c>
      <c r="U71" s="9">
        <v>0.996</v>
      </c>
      <c r="V71" s="11">
        <v>0.998</v>
      </c>
      <c r="W71" s="12"/>
      <c r="X71" s="12"/>
      <c r="Y71" s="12"/>
    </row>
    <row r="72" spans="1:25" s="24" customFormat="1" ht="19.5" customHeight="1">
      <c r="A72" s="16">
        <v>65</v>
      </c>
      <c r="B72" s="62" t="s">
        <v>70</v>
      </c>
      <c r="C72" s="63">
        <v>91</v>
      </c>
      <c r="D72" s="64">
        <v>45</v>
      </c>
      <c r="E72" s="64"/>
      <c r="F72" s="64">
        <v>5</v>
      </c>
      <c r="G72" s="65">
        <f t="shared" si="6"/>
        <v>0</v>
      </c>
      <c r="H72" s="65">
        <f t="shared" si="7"/>
        <v>0.1111111111111111</v>
      </c>
      <c r="I72" s="66">
        <f t="shared" si="0"/>
        <v>8.666666666666666</v>
      </c>
      <c r="J72" s="66">
        <f t="shared" si="1"/>
        <v>4.285714285714286</v>
      </c>
      <c r="K72" s="67">
        <v>0.975</v>
      </c>
      <c r="L72" s="68">
        <v>0.8</v>
      </c>
      <c r="M72" s="69">
        <v>1818</v>
      </c>
      <c r="N72" s="70">
        <v>2559</v>
      </c>
      <c r="O72" s="64">
        <v>53</v>
      </c>
      <c r="P72" s="64">
        <v>31</v>
      </c>
      <c r="Q72" s="65">
        <f t="shared" si="2"/>
        <v>0.029152915291529153</v>
      </c>
      <c r="R72" s="65">
        <f t="shared" si="3"/>
        <v>0.01211410707307542</v>
      </c>
      <c r="S72" s="66">
        <f t="shared" si="4"/>
        <v>173.14285714285714</v>
      </c>
      <c r="T72" s="71">
        <f t="shared" si="5"/>
        <v>243.71428571428572</v>
      </c>
      <c r="U72" s="65">
        <v>0.991</v>
      </c>
      <c r="V72" s="68">
        <v>0.999</v>
      </c>
      <c r="W72" s="23"/>
      <c r="X72" s="23"/>
      <c r="Y72" s="23"/>
    </row>
    <row r="73" spans="1:25" s="13" customFormat="1" ht="19.5" customHeight="1">
      <c r="A73" s="5">
        <v>66</v>
      </c>
      <c r="B73" s="72" t="s">
        <v>82</v>
      </c>
      <c r="C73" s="73">
        <v>27</v>
      </c>
      <c r="D73" s="74" t="s">
        <v>77</v>
      </c>
      <c r="E73" s="74"/>
      <c r="F73" s="74"/>
      <c r="G73" s="75">
        <f t="shared" si="6"/>
        <v>0</v>
      </c>
      <c r="H73" s="75" t="s">
        <v>77</v>
      </c>
      <c r="I73" s="76">
        <f>C73/10.5</f>
        <v>2.5714285714285716</v>
      </c>
      <c r="J73" s="76" t="s">
        <v>77</v>
      </c>
      <c r="K73" s="77">
        <v>1</v>
      </c>
      <c r="L73" s="78" t="s">
        <v>77</v>
      </c>
      <c r="M73" s="79">
        <v>940</v>
      </c>
      <c r="N73" s="80" t="s">
        <v>77</v>
      </c>
      <c r="O73" s="74">
        <v>10</v>
      </c>
      <c r="P73" s="74"/>
      <c r="Q73" s="75">
        <f>O73/M73</f>
        <v>0.010638297872340425</v>
      </c>
      <c r="R73" s="75" t="s">
        <v>77</v>
      </c>
      <c r="S73" s="76">
        <f>M73/10.5</f>
        <v>89.52380952380952</v>
      </c>
      <c r="T73" s="81" t="s">
        <v>77</v>
      </c>
      <c r="U73" s="75">
        <v>0.997</v>
      </c>
      <c r="V73" s="78" t="s">
        <v>77</v>
      </c>
      <c r="W73" s="12"/>
      <c r="X73" s="12"/>
      <c r="Y73" s="12"/>
    </row>
    <row r="74" spans="1:25" s="24" customFormat="1" ht="19.5" customHeight="1" thickBot="1">
      <c r="A74" s="16">
        <v>67</v>
      </c>
      <c r="B74" s="62" t="s">
        <v>83</v>
      </c>
      <c r="C74" s="63">
        <v>37</v>
      </c>
      <c r="D74" s="64" t="s">
        <v>77</v>
      </c>
      <c r="E74" s="64">
        <v>2</v>
      </c>
      <c r="F74" s="64"/>
      <c r="G74" s="65">
        <f>E74/C74</f>
        <v>0.05405405405405406</v>
      </c>
      <c r="H74" s="65" t="s">
        <v>77</v>
      </c>
      <c r="I74" s="66">
        <f>C74/10.5</f>
        <v>3.5238095238095237</v>
      </c>
      <c r="J74" s="66" t="s">
        <v>77</v>
      </c>
      <c r="K74" s="67">
        <v>1</v>
      </c>
      <c r="L74" s="68" t="s">
        <v>77</v>
      </c>
      <c r="M74" s="69">
        <v>752</v>
      </c>
      <c r="N74" s="70" t="s">
        <v>77</v>
      </c>
      <c r="O74" s="64">
        <v>8</v>
      </c>
      <c r="P74" s="64"/>
      <c r="Q74" s="65">
        <f>O74/M74</f>
        <v>0.010638297872340425</v>
      </c>
      <c r="R74" s="65" t="s">
        <v>77</v>
      </c>
      <c r="S74" s="66">
        <f>M74/10.5</f>
        <v>71.61904761904762</v>
      </c>
      <c r="T74" s="71" t="s">
        <v>77</v>
      </c>
      <c r="U74" s="65">
        <v>1</v>
      </c>
      <c r="V74" s="68" t="s">
        <v>77</v>
      </c>
      <c r="W74" s="23"/>
      <c r="X74" s="23"/>
      <c r="Y74" s="23"/>
    </row>
    <row r="75" spans="1:25" s="15" customFormat="1" ht="39.75" customHeight="1" thickBot="1">
      <c r="A75" s="37">
        <v>68</v>
      </c>
      <c r="B75" s="38" t="s">
        <v>48</v>
      </c>
      <c r="C75" s="59">
        <f>SUM(C8:C74)</f>
        <v>6431</v>
      </c>
      <c r="D75" s="60">
        <f>SUM(D8:D74)</f>
        <v>6821</v>
      </c>
      <c r="E75" s="39">
        <f>SUM(E8:E74)</f>
        <v>23</v>
      </c>
      <c r="F75" s="39">
        <f>SUM(F8:F74)</f>
        <v>44</v>
      </c>
      <c r="G75" s="40">
        <f>E75/C75</f>
        <v>0.0035764266832529934</v>
      </c>
      <c r="H75" s="40">
        <f>F75/D75</f>
        <v>0.0064506670576161855</v>
      </c>
      <c r="I75" s="41">
        <f>C75/10.5/68</f>
        <v>9.007002801120448</v>
      </c>
      <c r="J75" s="41">
        <f>D75/10.5/60</f>
        <v>10.826984126984126</v>
      </c>
      <c r="K75" s="47">
        <v>0.97</v>
      </c>
      <c r="L75" s="42">
        <v>0.95</v>
      </c>
      <c r="M75" s="59">
        <f>SUM(M8:M74)</f>
        <v>92707</v>
      </c>
      <c r="N75" s="60">
        <f>SUM(N8:N74)</f>
        <v>82850</v>
      </c>
      <c r="O75" s="39">
        <f>SUM(O8:O74)</f>
        <v>557</v>
      </c>
      <c r="P75" s="39">
        <f>SUM(P8:P74)</f>
        <v>900</v>
      </c>
      <c r="Q75" s="40">
        <f>O75/M75</f>
        <v>0.0060081762973669735</v>
      </c>
      <c r="R75" s="40">
        <f>P75/N75</f>
        <v>0.010863005431502716</v>
      </c>
      <c r="S75" s="41">
        <f>M75/10.5/68</f>
        <v>129.84173669467788</v>
      </c>
      <c r="T75" s="51">
        <f>N75/10.5/60</f>
        <v>131.5079365079365</v>
      </c>
      <c r="U75" s="40">
        <v>0.998</v>
      </c>
      <c r="V75" s="42">
        <v>0.998</v>
      </c>
      <c r="W75" s="14"/>
      <c r="X75" s="14"/>
      <c r="Y75" s="14"/>
    </row>
    <row r="76" ht="19.5" customHeight="1">
      <c r="A76" s="4" t="s">
        <v>71</v>
      </c>
    </row>
    <row r="77" ht="12.75">
      <c r="A77" s="4"/>
    </row>
  </sheetData>
  <sheetProtection password="CA0C" sheet="1" objects="1" scenarios="1"/>
  <mergeCells count="16">
    <mergeCell ref="A5:A7"/>
    <mergeCell ref="B5:B7"/>
    <mergeCell ref="K6:L6"/>
    <mergeCell ref="M5:V5"/>
    <mergeCell ref="U6:V6"/>
    <mergeCell ref="S6:T6"/>
    <mergeCell ref="A1:V1"/>
    <mergeCell ref="C5:L5"/>
    <mergeCell ref="A3:V3"/>
    <mergeCell ref="C6:D6"/>
    <mergeCell ref="E6:F6"/>
    <mergeCell ref="G6:H6"/>
    <mergeCell ref="I6:J6"/>
    <mergeCell ref="M6:N6"/>
    <mergeCell ref="O6:P6"/>
    <mergeCell ref="Q6:R6"/>
  </mergeCells>
  <printOptions horizontalCentered="1"/>
  <pageMargins left="0.4724409448818898" right="0.4724409448818898" top="0.984251968503937" bottom="0.5905511811023623" header="0.5118110236220472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minust6</cp:lastModifiedBy>
  <cp:lastPrinted>2009-02-11T10:02:53Z</cp:lastPrinted>
  <dcterms:created xsi:type="dcterms:W3CDTF">2005-08-08T12:11:16Z</dcterms:created>
  <dcterms:modified xsi:type="dcterms:W3CDTF">2009-03-20T06:14:48Z</dcterms:modified>
  <cp:category/>
  <cp:version/>
  <cp:contentType/>
  <cp:contentStatus/>
</cp:coreProperties>
</file>